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bookViews>
    <workbookView activeTab="1"/>
  </bookViews>
  <sheets>
    <sheet name="Приложение 1" r:id="rId1" sheetId="1" state="hidden"/>
    <sheet name="приложение 2 расходы " r:id="rId2" sheetId="2" state="visible"/>
  </sheets>
  <definedNames>
    <definedName hidden="false" name="Excel_BuiltIn__FilterDatabase">'приложение 2 расходы '!$B$10:$F$207</definedName>
    <definedName hidden="false" localSheetId="0" name="_xlnm.Print_Area">'Приложение 1'!$A$1:$C$125</definedName>
    <definedName hidden="false" localSheetId="1" name="_xlnm.Print_Area">'приложение 2 расходы '!$A$1:$H$287</definedName>
    <definedName hidden="true" localSheetId="1" name="_xlnm._FilterDatabase">'приложение 2 расходы '!$B$10:$F$287</definedName>
  </definedNames>
</workbook>
</file>

<file path=xl/comments1.xml><?xml version="1.0" encoding="utf-8"?>
<comments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authors>
    <author/>
  </authors>
  <commentList>
    <comment authorId="0" ref="G11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+0,1</t>
        </r>
      </text>
    </comment>
    <comment authorId="0" ref="G79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100,0-содержание моста сделать в понед. Срочно утром целевую другую</t>
        </r>
      </text>
    </comment>
    <comment authorId="0" ref="G247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100 передвинуто на 03.09. на ЧС</t>
        </r>
      </text>
    </comment>
    <comment authorId="0" ref="G272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103оз</t>
        </r>
      </text>
    </comment>
    <comment authorId="0" ref="G285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прошлогодний гранд 105 тысяч на основные средства</t>
        </r>
      </text>
    </comment>
  </commentList>
</comments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<sst xmlns="http://schemas.openxmlformats.org/spreadsheetml/2006/main" xmlns:a="http://schemas.openxmlformats.org/drawingml/2006/main" xmlns:a15="http://schemas.microsoft.com/office/drawing/2012/main" xmlns:asvg="http://schemas.microsoft.com/office/drawing/2016/SVG/main" xmlns:c="http://schemas.openxmlformats.org/drawingml/2006/chart" xmlns:co="http://ncloudtech.com" xmlns:co-ooxml="http://ncloudtech.com/ooxml" xmlns:m="http://schemas.openxmlformats.org/officeDocument/2006/math" xmlns:mc="http://schemas.openxmlformats.org/markup-compatibility/2006" xmlns:o="urn:schemas-microsoft-com:office:office" xmlns:p="http://schemas.openxmlformats.org/presentationml/2006/main" xmlns:pic="http://schemas.openxmlformats.org/drawingml/2006/picture" xmlns:r="http://schemas.openxmlformats.org/officeDocument/2006/relationships" xmlns:s="http://schemas.openxmlformats.org/officeDocument/2006/sharedTypes" xmlns:sl="http://schemas.openxmlformats.org/schemaLibrary/2006/main" xmlns:v="urn:schemas-microsoft-com:vml" xmlns:w="http://schemas.openxmlformats.org/wordprocessingml/2006/main" xmlns:w10="urn:schemas-microsoft-com:office:word" xmlns:w14="http://schemas.microsoft.com/office/word/2010/wordml" xmlns:w15="http://schemas.microsoft.com/office/word/2012/wordml" xmlns:wp="http://schemas.openxmlformats.org/drawingml/2006/wordprocessingDrawing" xmlns:wpg="http://schemas.microsoft.com/office/word/2010/wordprocessingGroup" xmlns:wps="http://schemas.microsoft.com/office/word/2010/wordprocessingShape" xmlns:x="urn:schemas-microsoft-com:office:excel" xmlns:x14="http://schemas.microsoft.com/office/spreadsheetml/2009/9/main" xmlns:xdr="http://schemas.openxmlformats.org/drawingml/2006/spreadsheetDrawing" xmlns:xm="http://schemas.microsoft.com/office/excel/2006/main" mc:Ignorable="co co-ooxml w14 x14 w15">
  <si>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>Приложение № 1</t>
    </r>
    <r>
      <t xml:space="preserve">
</t>
    </r>
    <r>
      <t>к Постановлению Администрации СП</t>
    </r>
    <r>
      <t xml:space="preserve">
</t>
    </r>
    <r>
      <t xml:space="preserve">«Омский сельсовет» ЗР НАО  </t>
    </r>
    <r>
      <t xml:space="preserve">
</t>
    </r>
    <r>
      <t xml:space="preserve">        от 15.10.2021 №110/2</t>
    </r>
  </si>
  <si>
    <r>
      <t>Среднесрочный финансовый план</t>
    </r>
    <r>
      <t xml:space="preserve">
</t>
    </r>
    <r>
      <t xml:space="preserve">Сельского поселения </t>
    </r>
    <r>
      <t xml:space="preserve">
</t>
    </r>
    <r>
      <t xml:space="preserve">«Омский сельсовет» ЗР НАО </t>
    </r>
    <r>
      <t xml:space="preserve">
</t>
    </r>
    <r>
      <t xml:space="preserve"> на 2023 год и на плановый период 2024 и 2025 годов.                                                                              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в ведомственной структуре расходов 2023-2025 годы</t>
    </r>
  </si>
  <si>
    <t>(тыс. руб.)</t>
  </si>
  <si>
    <t>Код дохода по бюджетной классификации</t>
  </si>
  <si>
    <t>Наименование показателя</t>
  </si>
  <si>
    <r>
      <t xml:space="preserve">Утверждённые бюджетные </t>
    </r>
    <r>
      <t xml:space="preserve">
</t>
    </r>
    <r>
      <t>назначения на 2023 год</t>
    </r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</si>
  <si>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</si>
  <si>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</si>
  <si>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</si>
  <si>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</si>
  <si>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</si>
  <si>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</si>
  <si>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</si>
  <si>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</si>
  <si>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</si>
  <si>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</si>
  <si>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</si>
  <si>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</si>
  <si>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000 105 01000 00 0000 110</t>
  </si>
  <si>
    <t>Налог, взимаемый в связи с применением упрощенной системы налогообложения</t>
  </si>
  <si>
    <t>182 105 01011 01 0000 110</t>
  </si>
  <si>
    <t>Налог, взимаемый с налогоплательщиков, выбравших в качестве объекта налогообложения доходы</t>
  </si>
  <si>
    <t xml:space="preserve">182 105 01021 01 0000110 </t>
  </si>
  <si>
    <t>Налог, взимаемый с налогоплательщиков, выбравших в качестве объекта налогообложения, доходы, уеньшенные на величину расходов (в том числе минимальный налог, зачисляемый в бюджеты субъектов РФ  (сума платежа (перерасчеты, недоимка и задолженость по соответствующему платежу, в том числе отмененному)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</si>
  <si>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</si>
  <si>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</si>
  <si>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</si>
  <si>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</si>
  <si>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</si>
  <si>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</si>
  <si>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</si>
  <si>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</si>
  <si>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</si>
  <si>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</si>
  <si>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</si>
  <si>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r>
      <t>000 1 06 06030 00 0000 110</t>
    </r>
    <r>
      <t xml:space="preserve">
</t>
    </r>
  </si>
  <si>
    <t>Земельный налог с 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</si>
  <si>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</si>
  <si>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</si>
  <si>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</si>
  <si>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</si>
  <si>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</si>
  <si>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</si>
  <si>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</si>
  <si>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</si>
  <si>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</si>
  <si>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</si>
  <si>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570 1 08 04020 01 0000 110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</si>
  <si>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</si>
  <si>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</si>
  <si>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</si>
  <si>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</si>
  <si>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</si>
  <si>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570 1 11 05025 10 0000 120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</si>
  <si>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</si>
  <si>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</si>
  <si>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</si>
  <si>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570 1 11  05035 10 0000 120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</si>
  <si>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</si>
  <si>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</si>
  <si>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</si>
  <si>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570 111 09045 10 0000 120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</si>
  <si>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</si>
  <si>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</si>
  <si>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</si>
  <si>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</si>
  <si>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r>
      <t xml:space="preserve">
</t>
    </r>
    <r>
      <t xml:space="preserve">
</t>
    </r>
    <r>
  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  </r>
    <r>
      <t xml:space="preserve">
</t>
    </r>
    <r>
      <t xml:space="preserve">
</t>
    </r>
  </si>
  <si>
    <t>570 1 11 07015 10 0000 120</t>
  </si>
  <si>
    <r>
  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  </r>
    <r>
      <t xml:space="preserve">
</t>
    </r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</si>
  <si>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</si>
  <si>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</si>
  <si>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</si>
  <si>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570 1 11 09045 10 0000 120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</si>
  <si>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</si>
  <si>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</si>
  <si>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</si>
  <si>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</si>
  <si>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</si>
  <si>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r>
      <t>Доходы, поступающие в порядке возмещения расходов, понесенных в связи с эксплуатацией имущества</t>
    </r>
    <r>
      <t xml:space="preserve">
</t>
    </r>
  </si>
  <si>
    <t>570 1 13 02065 10 0000 130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</si>
  <si>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</si>
  <si>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000 1 16 00000 00 0000 000</t>
  </si>
  <si>
    <t>ШТРАФЫ, САНКЦИИ, ВОЗМЕЩЕНИЕ УЩЕРБА</t>
  </si>
  <si>
    <t>000 1 16 90000 00 0000 140</t>
  </si>
  <si>
    <t>Прочие поступления от денежных взысканий (штрафов) и иных сумм в возмещение ущерба</t>
  </si>
  <si>
    <t>570 1 16 90050 10 0000 140</t>
  </si>
  <si>
    <t xml:space="preserve">   Прочие поступления от денежных взысканий (штрафов) и иных сумм в возмещение ущерба, зачисляемые в бюджеты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</si>
  <si>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</si>
  <si>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</si>
  <si>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</si>
  <si>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</si>
  <si>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</si>
  <si>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r>
      <t>Дотации бюджетам бюджетной системы Российской Федерации</t>
    </r>
    <r>
      <t xml:space="preserve">
</t>
    </r>
  </si>
  <si>
    <t>000 2 02 15001 00 0000 150</t>
  </si>
  <si>
    <t xml:space="preserve">Дотации на выравнивание бюджетной обеспеченности поселений </t>
  </si>
  <si>
    <t>570 2 02 15001 10 0000 150</t>
  </si>
  <si>
    <t>Дотации бюджетам сельских поселений на выравнивание бюджетной обеспеченности (из окружного бюджета).</t>
  </si>
  <si>
    <t>000 2 02 16001 00 0000 150</t>
  </si>
  <si>
    <t>Дотации на выравнивания бюджетной обеспеченности из бюджетов муниципальных районов, городских округов с внутригородским делением</t>
  </si>
  <si>
    <t>570 2 02 16001 10 0000 150</t>
  </si>
  <si>
    <t>Дотации бюджетам сельских поселений на выравнивание бюджетной обеспеченности (из районного бюджета).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</si>
  <si>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</si>
  <si>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</si>
  <si>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</si>
  <si>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</si>
  <si>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</si>
  <si>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</si>
  <si>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570 2 02 29999 10 0000 150</t>
  </si>
  <si>
    <t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</si>
  <si>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570 2 02 29999 10 0000 151</t>
  </si>
  <si>
    <t>Субсидии бюджетам муниципальных образований Ненецкого автономного округа на реализацию проектов по поддержке местных инициатив</t>
  </si>
  <si>
    <t>000 2 02 30000 00 0000 150</t>
  </si>
  <si>
    <r>
      <t>Субвенции бюджетам бюджетной системы Российской Федерации</t>
    </r>
    <r>
      <t xml:space="preserve">
</t>
    </r>
    <r>
      <t xml:space="preserve">   </t>
    </r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</si>
  <si>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</si>
  <si>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</si>
  <si>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</si>
  <si>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</si>
  <si>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570 2 02 30024 10 0000 150</t>
  </si>
  <si>
    <t xml:space="preserve"> Субвенции местным бюджетам на осуществление  отдельных государственных полномочий  Ненецкого автономного округа в сфере административных правонарушений</t>
  </si>
  <si>
    <t xml:space="preserve">Субвенции местным бюджетам  на осуществление государственного полномочия НАО по предоставлению единовременной  выплаты пенсионерам на капитальный ремонт, находящегося в их собственности жилого помещения </t>
  </si>
  <si>
    <t>000 2 02 35118 00 0000 150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</si>
  <si>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</si>
  <si>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570 2 02 35118 10 0000 150</t>
  </si>
  <si>
    <t xml:space="preserve">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</si>
  <si>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000 2 02 40000 00 0000 150</t>
  </si>
  <si>
    <t>Иные межбюджетные трансферты</t>
  </si>
  <si>
    <t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</si>
  <si>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заключенными соглашениями 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</si>
  <si>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</si>
  <si>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заключенными соглашениями, в т.ч.:</t>
  </si>
  <si>
    <t>570 2 02 40014 10 0000 150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</si>
  <si>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районе" на 2021-2030 годы в том числе:</t>
  </si>
  <si>
    <t xml:space="preserve">Обозначение и содержание снегоходных маршрутов </t>
  </si>
  <si>
    <t xml:space="preserve">Содержание авиаплощадок в поселениях Заполярного района </t>
  </si>
  <si>
    <t xml:space="preserve">Приобретение и доставка мобильного здания на базе двух блок - контейнеров (помещения ожидания воздушных судов) в с.Ома МО "Омский сельсовет" НАО </t>
  </si>
  <si>
    <t>Иные межбюджетные трансферты в рамках муниципальной программы   "Безопасность на территории муниципального района "Заполярный район" на 2019-2030 годы" в том числе:</t>
  </si>
  <si>
    <t xml:space="preserve">Организация обучения неработающего населения в области гражданской обороны и защиты от чрезвычайных ситуаций </t>
  </si>
  <si>
    <t xml:space="preserve">Предупреждение и ликвидация последствий ЧС в границах поселений муниципальных образований </t>
  </si>
  <si>
    <t>Иные межбюджетные трансферты в рамках муниципальной программы   "Развитие коммунальной инфраструктуры муниципального района "Заполярный район" на 2020-2030 годы"</t>
  </si>
  <si>
    <t>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</si>
  <si>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000 2 02 49999 00 0000 150</t>
  </si>
  <si>
    <r>
      <t>Прочие межбюджетные трансферты, передаваемые бюджетам</t>
    </r>
    <r>
      <t xml:space="preserve">
</t>
    </r>
  </si>
  <si>
    <t>000 2 02 49999 10 0000 150</t>
  </si>
  <si>
    <t>Прочие межбюджетные трансферты, передаваемые бюджетам сельских поселений</t>
  </si>
  <si>
    <t>570 2 02 49999 10 0000 150</t>
  </si>
  <si>
    <t>Иные межбюджетные трансферты на поддержку мер по обеспечению сбалансированности бюджетов поселений</t>
  </si>
  <si>
    <t>Иные межбюджетные трансферты на поддержку мер по обеспечению сбалансированности бюджетов поселений в рамках муниципальной программы "Управление финансами в муниципальном районе "Заполярный район" на 2019-2025 годы"</t>
  </si>
  <si>
    <t>Иные межбюджетные трансферты в рамках  муниципальной прораммы "Управление муниципальным имуществом муниципального района "Заполярный район" на 2022-2030 годы" в том числе:</t>
  </si>
  <si>
    <t xml:space="preserve">Выполнение работ по гидравлической  промывке, испытаний на плотность и прочность системы отопления потребителя тепловой энергии </t>
  </si>
  <si>
    <t>Иные межбюджетные трансферты в рамках муниципальной программы "Развитие административной системы местного самоуправления муниципального района "Заполярный район"на 2017-2025 годы" в рамках подпрограммы 6 "Возмещение части затрат органов местного самоуправления поселений Ненецкого автономного округа" в том числе:</t>
  </si>
  <si>
    <t>570 2 18 00000 00 0000 000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</si>
  <si>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</si>
  <si>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</si>
  <si>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</si>
  <si>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570 2 18 05010 10 0000 151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</si>
  <si>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</si>
  <si>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 xml:space="preserve">Расходы на оплату коммунальных услуг и приобретение твердого топлива </t>
  </si>
  <si>
    <t xml:space="preserve">Расходы на выплату пенсий за выслугу лет лицам, замещавшим выборные должности и должности муниципальной службы </t>
  </si>
  <si>
    <t xml:space="preserve">Иные межбюджетные трансферты в рамках подпрограммы 2 "Развитие транспортной инфраструктуры муниципального района "Заполярный район" муниципальный программы "Комплексное развитие муниципального района "Заполярный район" на 2017-2022 годы" в том числе: 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</si>
  <si>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 (ремонт и содержание автомобильных дорог общего пользования местного значения)</t>
  </si>
  <si>
    <t>Расходы, связанные с организацией и проведением выборов депутатов представительных органов местного самоуправления и глав местных администраций</t>
  </si>
  <si>
    <t>Иные межбюджетные трансферты в рамках муниципальной программы  "Безопасность на территории муниципального района "Заполярный район" на 2019-2030 годы" в том числе:</t>
  </si>
  <si>
    <t xml:space="preserve"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 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</si>
  <si>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</si>
  <si>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</si>
  <si>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Иные межбюджетные трансферты в рамках муниципальный программы "Развитие социальной инфраструктуры и создание комфортны условий проживания на территории муниципального района "Заполярный район" на 2021-2030 годы в том числе:</t>
  </si>
  <si>
    <t xml:space="preserve">Благоустройство территорий поселений </t>
  </si>
  <si>
    <t xml:space="preserve">Уличное освещение </t>
  </si>
  <si>
    <t>Проведение кадастровых работ, оформление правоустанавливающих документов на земельные участки под объектами инфраструктуры (проведение кадастровых работ по оформлению 3 земельных участков под жилые дома в МО "Омский сельсовет" НАО)</t>
  </si>
  <si>
    <t>0,0</t>
  </si>
  <si>
    <t>Иные межбюджетные трансферты в рамках подпрограммы 4 "Энергоэффективность и развитие энергетики муниципального района "Заполярный район"  муниципальный программы "Комплексное развитие муниципального района "Заполярный район" на 2017-2022 годы" в том числе:</t>
  </si>
  <si>
    <t xml:space="preserve">Выполнение работ по гидравлической промывке, испытаний на плотность и прочность системы отопления потребителей тепловой энергии </t>
  </si>
  <si>
    <t>Обустройство проездов в с.Ома Сельского поселения "Омский сельсовет" ЗР НАО"</t>
  </si>
  <si>
    <t>Иные межбюджетные трансферты в рамках муниципальной программы  "Развитие коммунальной инфраструктуры муниципального района "Заполярный район" на 2020-2030 годы" в том числе:</t>
  </si>
  <si>
    <t xml:space="preserve">Предоставление муниципальным образованиям иных межбюджетных трансфертов на содержание земельных участков, находящихся в собственности  или в поостоянном (бессрочном) пользовании муниципальных образований, предназначенных под складирование отходов </t>
  </si>
  <si>
    <t>Иные межбюджетные трансферты в рамках муниципальной программы 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</si>
  <si>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Капитальный ремонт жилого дома №10 по ул. Оленная в с.Ома Сельского поселения "Омский сельсовет" ЗР НАО</t>
  </si>
  <si>
    <t xml:space="preserve"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 </t>
  </si>
  <si>
    <t xml:space="preserve">Поставка кормов для предприятий сельскохозяйственного производства </t>
  </si>
  <si>
    <t>Иные межбюджетные трансферты на организацию ритуальных услуг</t>
  </si>
  <si>
    <t>570 2 02 49999 10 0000 151</t>
  </si>
  <si>
    <t>Иные межбюджетные трансферты местным бюджетам на осуществление доплаты до величины минимального размера оплаты труда, установленного федеральным законодательством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</si>
  <si>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</si>
  <si>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</si>
  <si>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000 2 18 00000 10 0000 151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</si>
  <si>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</si>
  <si>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570 2 18 60010 10 0000 151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</si>
  <si>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</si>
  <si>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</si>
  <si>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Приложение № 2                                                                     к Решению Совета депутатов                            Сельского поселения "Омский сельсовет" ЗР НАО от 30.04.2025 № 7</t>
  </si>
  <si>
    <r>
      <rPr>
        <rFont val="Times New Roman"/>
        <b val="true"/>
        <sz val="12"/>
      </rPr>
      <t>Расходы бюджета по ведомственной структуре расходов бюджета за 2024 год</t>
    </r>
    <r>
      <t xml:space="preserve">
</t>
    </r>
  </si>
  <si>
    <t>Наименование</t>
  </si>
  <si>
    <t>Код главы</t>
  </si>
  <si>
    <t>Раздел</t>
  </si>
  <si>
    <t>Подраздел</t>
  </si>
  <si>
    <t>Целевая статья</t>
  </si>
  <si>
    <t>Вид расходов</t>
  </si>
  <si>
    <t>Уточненный план за 2024 год</t>
  </si>
  <si>
    <t>Исполнено за 2024 год</t>
  </si>
  <si>
    <t>ВСЕГО РАСХОДОВ</t>
  </si>
  <si>
    <t>Администрация Сельского поселения "Омский сельсовет" Заполярного района Ненецкого автономного округа</t>
  </si>
  <si>
    <t>В том числе: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</si>
  <si>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</si>
  <si>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</si>
  <si>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</si>
  <si>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</si>
  <si>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</si>
  <si>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</si>
  <si>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</si>
  <si>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</si>
  <si>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</si>
  <si>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</si>
  <si>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непрограммные расходы</t>
  </si>
  <si>
    <t>570</t>
  </si>
  <si>
    <t>98.0.00.79900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</si>
  <si>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</si>
  <si>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</si>
  <si>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</si>
  <si>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"Возмещение части затрат органов местного самоуправления поселений  муниципального района "Заполярный район" на 2024-2030 годы"</t>
  </si>
  <si>
    <t>43.0.00.00000</t>
  </si>
  <si>
    <t>Иные межбюджетные трансферты в рамках муниципальной программы "Возмещение части затрат органов местного самоуправления поселений  муниципального района "Заполярный район"  на 2024-2030 годы"</t>
  </si>
  <si>
    <t>43.0.00.89350</t>
  </si>
  <si>
    <t>Закупка товаров, работ и услуг для обеспечения государственных (муниципальных) нужд</t>
  </si>
  <si>
    <t>200</t>
  </si>
  <si>
    <t>Администрация поселения</t>
  </si>
  <si>
    <t>93.0.00.00000</t>
  </si>
  <si>
    <t>Расходы  на осуществление доплаты до величины минимального размера оплаты труда, установленного федеральным законодательством</t>
  </si>
  <si>
    <t>93.0.00.70240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</si>
  <si>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</si>
  <si>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</si>
  <si>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</si>
  <si>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</si>
  <si>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</si>
  <si>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98.0.00.00000</t>
  </si>
  <si>
    <t>Межбюджетные трансферты</t>
  </si>
  <si>
    <t>98.0.00.99000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</si>
  <si>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</si>
  <si>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98.0.00.99110</t>
  </si>
  <si>
    <t xml:space="preserve">Межбюджетные трансферты </t>
  </si>
  <si>
    <t>500</t>
  </si>
  <si>
    <t xml:space="preserve">Обеспечение проведение выборов и референдумов </t>
  </si>
  <si>
    <t>07</t>
  </si>
  <si>
    <t>Иные межбюджетные трансферты в рамках муниципальной программы "Возмещение части затрат органов местного самоуправления поселений  муниципального района "Заполярный район" на 2024-2030 годы"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</si>
  <si>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</si>
  <si>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31.6.00.89220</t>
  </si>
  <si>
    <t>43.0.00.89360</t>
  </si>
  <si>
    <t>Резервные фонды</t>
  </si>
  <si>
    <t>11</t>
  </si>
  <si>
    <t>90.0.00.00000</t>
  </si>
  <si>
    <t>Резервный фонд местной администрации</t>
  </si>
  <si>
    <t>90.0.00.90010</t>
  </si>
  <si>
    <t>Другие общегосударственные вопросы</t>
  </si>
  <si>
    <t>13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</si>
  <si>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</si>
  <si>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</si>
  <si>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 xml:space="preserve">Подпрограмма 2 "Развитие транспортной инфраструктуры муниципального района "Заполярный район" </t>
  </si>
  <si>
    <t>32.2.00.00000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</si>
  <si>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</si>
  <si>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</si>
  <si>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Муниципальная программа "Управление муниципальным имуществом  муниципального района "Заполярный район " на 2022-2030 годы"</t>
  </si>
  <si>
    <t>42.0.00.00000</t>
  </si>
  <si>
    <t xml:space="preserve"> Иные межбюджетные трансферты в рамках муниципальной программы "Управление муниципальным имуществом  муниципального района "Заполярный район"  на 2022-2030 годы"</t>
  </si>
  <si>
    <t xml:space="preserve">Снос (демонтаж) объекта "Здание администрации" в с.Ома Сельского поселения "Омский сельсовет" ЗР НАО </t>
  </si>
  <si>
    <t>42.0.00.89210</t>
  </si>
  <si>
    <t xml:space="preserve">Выполнение работ по  гидравлической промывке, испытаний на плотность и прочность системы отопления потребителя тепловой энергии </t>
  </si>
  <si>
    <t>Капитальный ремонт объекта «Здание администрации» в с. Ома Сельского поселения «Омский сельсовет» ЗР НАО»</t>
  </si>
  <si>
    <t>Ремонт снегоходов BEARCAT Z1 XT и Буран СБ-640МД Сельского поселения «Омский сельсовет» ЗР НАО</t>
  </si>
  <si>
    <t>Выполнение переданных государственных полномочий</t>
  </si>
  <si>
    <t>95.0.00.00000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</si>
  <si>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</si>
  <si>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95.0.00.79210</t>
  </si>
  <si>
    <t>Уплата членских взносов в ассоциацию "Совет муниципальных образований Ненецкого автономного округа"</t>
  </si>
  <si>
    <t>98.0.00.91040</t>
  </si>
  <si>
    <t>Бюджетные инвестиции на приобретение объектов недвижимого имущества в муниципальную собственность</t>
  </si>
  <si>
    <t>98.0.00.91070</t>
  </si>
  <si>
    <t>Капитальные вложения в объекты  государственной (муниципальной) собственности</t>
  </si>
  <si>
    <t>400</t>
  </si>
  <si>
    <t xml:space="preserve">Содержание зданий и сооружений на территории взлетно-посадочных полос и вертолетных площадок </t>
  </si>
  <si>
    <t>98.0.00.91080</t>
  </si>
  <si>
    <t>Эксплуатационные и иные расходы по содержанию объектов муниципальной казны</t>
  </si>
  <si>
    <t>98.0.00.91100</t>
  </si>
  <si>
    <t>Взносы на капитальный ремонт по помещениям в многоквартирных домах, включенных в региональную программу капитального ремонта муниципального жилищного фонда</t>
  </si>
  <si>
    <t>98.0.00.91110</t>
  </si>
  <si>
    <t>Межбюджетные трансферты бюджетам муниципальных районов из бюджетов поселений на осуществление полномочий по определению поставщиков (подрядчиков, исполнителей) в соответствии с пунктом 9 статьи 26 Федерального закона от 05.04.2013 № 44-ФЗ</t>
  </si>
  <si>
    <t>98.0.00.99130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</si>
  <si>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</si>
  <si>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</si>
  <si>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</si>
  <si>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</si>
  <si>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95.0.00.51180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</si>
  <si>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</si>
  <si>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</si>
  <si>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</si>
  <si>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</si>
  <si>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</si>
  <si>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 xml:space="preserve"> Иные межбюджетные трансферты в рамках муниципальной программы "Безопасность на территории муниципального района "Заполярный район" на 2019-2030 годы"</t>
  </si>
  <si>
    <t>33.0.00.89240</t>
  </si>
  <si>
    <t>33.0.00.89220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</si>
  <si>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</si>
  <si>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</si>
  <si>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Иные межбюджетные трансферты в рамках муниципальной программы "Безопасность на территории муниципального района "Заполярный район" на 2019-2030 годы"</t>
  </si>
  <si>
    <t>Мероприятия в области национальной безопасности и правоохранительной деятельности</t>
  </si>
  <si>
    <t>98.0.00.92000</t>
  </si>
  <si>
    <t>Обеспечение первичных мер пожарной безопасности в границах населенных пунктов поселения</t>
  </si>
  <si>
    <t>98.0.00.92010</t>
  </si>
  <si>
    <t>Социальное обеспечение и иные выплаты населению</t>
  </si>
  <si>
    <t>300</t>
  </si>
  <si>
    <t>Другие вопросы в области национальной безопасности и правоохранительной деятельности</t>
  </si>
  <si>
    <t>14</t>
  </si>
  <si>
    <t>Мероприятия в области правоохранительной деятельности</t>
  </si>
  <si>
    <t>98.0.00.92020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</si>
  <si>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</si>
  <si>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</si>
  <si>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</si>
  <si>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</si>
  <si>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</si>
  <si>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</si>
  <si>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41.0.00.89320</t>
  </si>
  <si>
    <t>Поставка трактора колесного для МКП «Омский животноводческий комплекс» Сельского поселения «Омский сельсовет» ЗР НАО»</t>
  </si>
  <si>
    <t>Приобретение и установка  комплекта спутникового интернета "Триколор" для МКП "Омский животноводческий комплекс"</t>
  </si>
  <si>
    <t>Приобретение упаковки для молочной продукции для МКП «Омский животноводческий комплекс» Сельского поселения «Омский сельсовет» ЗР НАО</t>
  </si>
  <si>
    <t>Приобретение цеха переработки молока по адресу Ненецкий автономный округ с. Ома для МКП «Омский животноводческий комплекс»</t>
  </si>
  <si>
    <t>Капитальные вложения в объекты государственной (муниципальной) собственности</t>
  </si>
  <si>
    <t>Реализация сенозаготовительной кампании предприятий сельскохозяйственного производства Сельского поселения "Омский сельсовет" Заполярного района Ненецкого автономного округа</t>
  </si>
  <si>
    <t>Субсидии местным бюджетам на софинансирование строительства (приобретения), реконструкции (модернизации) объектов агропромышленного комплекса</t>
  </si>
  <si>
    <t>41.0.00.79020</t>
  </si>
  <si>
    <t>Приобретение молочной фермы на 50 голов по адресу: Ненецкий автономный округ, село Ома</t>
  </si>
  <si>
    <t>Софинансирование за счет средств бюджетов поселений строительства (приобретения), реконструкции (модернизации) объектов агропромышленного комплекса</t>
  </si>
  <si>
    <t>41.0.00.S9020</t>
  </si>
  <si>
    <t xml:space="preserve">Транспорт </t>
  </si>
  <si>
    <t>08</t>
  </si>
  <si>
    <t>Подпрограмма 2 "Развитие транспортной инфраструктуры  муниципального района "Заполярный район"</t>
  </si>
  <si>
    <t>Содержание авиаплощадок в поселениях Заполярного района</t>
  </si>
  <si>
    <t>32.2.00.89220</t>
  </si>
  <si>
    <t>Дорожное хозяйство (дорожные фонды)</t>
  </si>
  <si>
    <t>Муниципальная программа "Комплексное развитие  муниципального района "Заполярный район" на 2017-2022 годы"</t>
  </si>
  <si>
    <t>32.0.00.00000</t>
  </si>
  <si>
    <t>Иные межбюджетные трансферты в рамках подпрограммы 2 "Развитие транспортной инфраструктуры  муниципального района "Заполярный район"</t>
  </si>
  <si>
    <t>Муниципальный дорожный фонд</t>
  </si>
  <si>
    <t>98.0.00.93100</t>
  </si>
  <si>
    <t>Другие вопросы в области национальной экономики</t>
  </si>
  <si>
    <t>12</t>
  </si>
  <si>
    <t>Муниципальные программы</t>
  </si>
  <si>
    <t>40.0.00.00000</t>
  </si>
  <si>
    <t>Муниципальная программа "Поддержка малого и среднего предпринимательства в муниципальном образовании "Приморско-Куйский сельсовет" Ненецкого автономного округа на 2017 год"</t>
  </si>
  <si>
    <t>40.0.00.93010</t>
  </si>
  <si>
    <t>Муниципальная программа "Комплексное развитие поселений муниципального района "Заполярный район" на 2017-2022 годы"</t>
  </si>
  <si>
    <t xml:space="preserve">Подпрограмма 5 "Развитие социальной инфраструктуры и создание комфортных условий проживания на территории муниципального района "Заполярный район" </t>
  </si>
  <si>
    <t>32.5.00.00000</t>
  </si>
  <si>
    <t xml:space="preserve"> Иные межбюджетные трансферты в рамках подпрограмма 5 "Развитие социальной инфраструктуры и создание комфортных условий проживания на территории муниципального района "Заполярный район" </t>
  </si>
  <si>
    <t>32.5.00.89250</t>
  </si>
  <si>
    <t>ЖИЛИЩНО-КОММУНАЛЬНОЕ ХОЗЯЙСТВО</t>
  </si>
  <si>
    <t>Жилищное хозяйство</t>
  </si>
  <si>
    <t>Муниципальная программа "Комплексное развитие поселений муниципального района "Заполярный район" на 2017-2019 годы</t>
  </si>
  <si>
    <t>Подпрограмма 1 "Строительство (приобретение) и проведение мероприятий по капитальному и текущему ремонту жилых помещений муниципального района "Заполярный район"</t>
  </si>
  <si>
    <t>32.1.00.00000</t>
  </si>
  <si>
    <t>Иные межбюджетные трансферты в рамках подпрограммы 1 "Строительство (приобретение) и проведение мероприятий по капитальному и текущему ремонту жилых помещений муниципального района "Заполярный район"</t>
  </si>
  <si>
    <t>32.1.00.89210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</si>
  <si>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</si>
  <si>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</si>
  <si>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</si>
  <si>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</si>
  <si>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Капитальный ремонт муниципального жилищного фонда</t>
  </si>
  <si>
    <t>610</t>
  </si>
  <si>
    <t>98.0.00.96120</t>
  </si>
  <si>
    <t>Муниципальная программа 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</si>
  <si>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35.0.00.00000</t>
  </si>
  <si>
    <t xml:space="preserve">Иные межбюджетные трансферты в рамках муниципальной программы  "Строительство (приобретение) и проведение мероприятий по капитальному и текущему ремонту жилых помещений муниципального района "Заполярный район" </t>
  </si>
  <si>
    <t>35.0.00.89250</t>
  </si>
  <si>
    <t>Другие мероприятия в области жилищного хозяйства</t>
  </si>
  <si>
    <t>98.0.00.96130</t>
  </si>
  <si>
    <t>Коммунальное хозяйство</t>
  </si>
  <si>
    <t xml:space="preserve">Подпрограмма 5 "Развитие социальной инфраструктуры и создание комфортных условий проживания в поселениях муниципального района "Заполярный район" </t>
  </si>
  <si>
    <t>Иные межбюджетные трансферты в рамках подпрограммы 5 "Развитие социальной инфраструктуры и создание комфортных условий проживания в поселениях муниципального образования</t>
  </si>
  <si>
    <t xml:space="preserve">Подпрограмма 4 "Энергоэффективность и развитие энергетики муниципального района "Заполярный район" </t>
  </si>
  <si>
    <t>32.4.00.00000</t>
  </si>
  <si>
    <t xml:space="preserve">Иные межбюджетные трансферты в рамках подпрограммы 4 "Энегоэфективность и развитие энергетики муниципального района "Заполярный район" </t>
  </si>
  <si>
    <t>32.4.00.89240</t>
  </si>
  <si>
    <t>Муниципальная программа   "Развитие коммунальной инфраструктуры муниципального района "Заполярный район" на 2020-2030 годы"</t>
  </si>
  <si>
    <t>36.0.00.00000</t>
  </si>
  <si>
    <t>Иные межбюджетные трансферты в рамках муниципальной программы  "Развитие  коммунальной инфраструктуры  муниципального района "Заполярный район" на 2020-2030 годы"</t>
  </si>
  <si>
    <t xml:space="preserve">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 </t>
  </si>
  <si>
    <t>36.0.00.89260</t>
  </si>
  <si>
    <t>Прочие мероприятия в области коммунального хозяйства</t>
  </si>
  <si>
    <t>98.0.00.96220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</si>
  <si>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</si>
  <si>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</si>
  <si>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</si>
  <si>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32.0.00.89230</t>
  </si>
  <si>
    <t xml:space="preserve">Подсыпка участка проезда по ул. Лесная в с.Ома Сельского поселения "Омский сельсовет" ЗР НАО </t>
  </si>
  <si>
    <t xml:space="preserve">Подсыпка участка проезда между ул. Школьная и ул. Оленная в с.Ома Сельского поселения "Омский сельсовет" ЗР НАО </t>
  </si>
  <si>
    <t xml:space="preserve">Содержание и ремонт проездов в населенных пунктах Заполярного района </t>
  </si>
  <si>
    <t>Установка нового ограждения площади в с. Ома</t>
  </si>
  <si>
    <t>Прочие мероприятия по благоустройству</t>
  </si>
  <si>
    <t>98.0.00.96360</t>
  </si>
  <si>
    <t>Субсидия  местным бюджетам на реализацию проектов по поддержке местных инициатив</t>
  </si>
  <si>
    <t>98.0.00.79690</t>
  </si>
  <si>
    <t>Софинансирование за счет средств бюджетов поселений расходных обязательств на реализацию проектов по поддержке местных инициатив</t>
  </si>
  <si>
    <t>98.0.00.S9690</t>
  </si>
  <si>
    <t>Софинансирование за счет средств физических и юридических лиц на  реализацию проектов по поддержке местных инициатив</t>
  </si>
  <si>
    <t>98.0.00.Б9690</t>
  </si>
  <si>
    <t>Софинансирование за счет средств физических и юридических лиц на установку нового ограждения площади в с. Ома</t>
  </si>
  <si>
    <t>98.0.00.Б9230</t>
  </si>
  <si>
    <t xml:space="preserve">Другие вопросы в области жилищно-коммунального хозяйства </t>
  </si>
  <si>
    <t>98.0.00.89140</t>
  </si>
  <si>
    <t>Субсидия бюджетам муниципальных образований Ненецкого автономного округа на реализацию проектов по поддержке местных инициатив</t>
  </si>
  <si>
    <t>98.0.00.75610</t>
  </si>
  <si>
    <t>98.0.00.S5610</t>
  </si>
  <si>
    <t>ОБРАЗОВАНИЕ</t>
  </si>
  <si>
    <t xml:space="preserve">Молодежная политика </t>
  </si>
  <si>
    <t>Мероприятия в области физкультуры, спорта, молодежной политики</t>
  </si>
  <si>
    <t>98.0.00.97000</t>
  </si>
  <si>
    <t>Проведение мероприятий для детей и молодежи</t>
  </si>
  <si>
    <t>98.0.00.97010</t>
  </si>
  <si>
    <t>СОЦИАЛЬНАЯ ПОЛИТИКА</t>
  </si>
  <si>
    <t>Пенсионное обеспечение</t>
  </si>
  <si>
    <t>Расходы на выплату пенсий за выслугу лет лицам, замещавшим выборные должности</t>
  </si>
  <si>
    <t>43.0.00.89340</t>
  </si>
  <si>
    <t xml:space="preserve">Расходы на выплату пенсий за выслугу лет лицам, замещавшим  должности муниципальной службы </t>
  </si>
  <si>
    <t>43.0.00.89330</t>
  </si>
  <si>
    <t>Социальное обеспечение населения</t>
  </si>
  <si>
    <t>Муниципальная программа</t>
  </si>
  <si>
    <t>Муниципальная программа "Старшее поколение на 2017 год"</t>
  </si>
  <si>
    <t>41.0.00.95010</t>
  </si>
  <si>
    <t>Резервный фонд</t>
  </si>
  <si>
    <t>Иные межбюджетные трансферты за счет средств резервного фонда Администрации муниципального района " Заполярный район"</t>
  </si>
  <si>
    <t>90.0.00.89250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</si>
  <si>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</si>
  <si>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</si>
  <si>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 xml:space="preserve">Другие вопросы в области социальной политики </t>
  </si>
  <si>
    <t xml:space="preserve"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 </t>
  </si>
  <si>
    <t>98.0.00.79530</t>
  </si>
  <si>
    <t>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 за счет средств местного бюджета</t>
  </si>
  <si>
    <t>98.0.00.S9530</t>
  </si>
  <si>
    <t>Мероприятия в области социальной политики</t>
  </si>
  <si>
    <t>98.0.00.95000</t>
  </si>
  <si>
    <t>Ежемесячная выплата гражданам, которым присвоено звание "Почетный житель муниципального образования»</t>
  </si>
  <si>
    <t>98.0.00.95020</t>
  </si>
  <si>
    <t>ФИЗИЧЕСКАЯ КУЛЬТУРА И СПОРТ</t>
  </si>
  <si>
    <t>Физическая культура</t>
  </si>
  <si>
    <t>Мероприятия в области физкультуры, спорта и молодежной политики</t>
  </si>
  <si>
    <t>Мероприятия в области физической культуры</t>
  </si>
  <si>
    <t>98.0.00.97020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</si>
</sst>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#,##0.0" formatCode="#,##0.0" numFmtId="1002"/>
    <numFmt co:extendedFormatCode="_-* #,##0.0_р_._-;-* #,##0.0_р_._-;_-* -??_р_._-;_-@_-" formatCode="_-* #,##0.0_р_._-;-* #,##0.0_р_._-;_-* -??_р_._-;_-@_-" numFmtId="1003"/>
    <numFmt co:extendedFormatCode="0.00" formatCode="0.00" numFmtId="1004"/>
    <numFmt co:extendedFormatCode="0.0" formatCode="0.0" numFmtId="1005"/>
  </numFmts>
  <fonts count="26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4"/>
    </font>
    <font>
      <name val="Arial"/>
      <sz val="12"/>
    </font>
    <font>
      <name val="Arial"/>
      <b val="true"/>
      <sz val="11"/>
    </font>
    <font>
      <name val="Arial Cyr"/>
      <b val="true"/>
      <sz val="10"/>
    </font>
    <font>
      <name val="Arial"/>
      <sz val="8"/>
    </font>
    <font>
      <name val="Arial Cyr"/>
      <sz val="8"/>
    </font>
    <font>
      <name val="Arial"/>
      <b val="true"/>
      <sz val="10"/>
    </font>
    <font>
      <name val="Times New Roman"/>
      <b val="true"/>
      <sz val="12"/>
    </font>
    <font>
      <name val="Times New Roman"/>
      <b val="true"/>
      <sz val="10"/>
    </font>
    <font>
      <name val="Arial"/>
      <sz val="10"/>
    </font>
    <font>
      <name val="Times New Roman"/>
      <sz val="11"/>
    </font>
    <font>
      <name val="Arial"/>
      <sz val="9"/>
    </font>
    <font>
      <name val="Arial"/>
      <b val="true"/>
      <sz val="9"/>
    </font>
    <font>
      <name val="Arial"/>
      <color rgb="000000" tint="0"/>
      <sz val="10"/>
    </font>
    <font>
      <name val="Times New Roman"/>
      <color rgb="000000" tint="0"/>
      <sz val="10"/>
    </font>
    <font>
      <name val="Times New Roman"/>
      <b val="true"/>
      <color theme="1" tint="0"/>
      <sz val="10"/>
    </font>
    <font>
      <name val="Times New Roman"/>
      <i val="true"/>
      <sz val="10"/>
    </font>
    <font>
      <name val="Times New Roman"/>
      <sz val="9"/>
    </font>
    <font>
      <name val="Times New Roman"/>
      <sz val="8"/>
    </font>
    <font>
      <name val="Times New Roman"/>
      <sz val="14"/>
    </font>
    <font>
      <name val="Times New Roman"/>
      <color theme="1" tint="0"/>
      <sz val="11"/>
    </font>
    <font>
      <name val="Times New Roman"/>
      <color theme="1" tint="0"/>
      <sz val="10"/>
    </font>
    <font>
      <name val="Times New Roman"/>
      <sz val="13"/>
    </font>
  </fonts>
  <fills count="6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rgb="FFFF00" tint="0"/>
      </patternFill>
    </fill>
    <fill>
      <patternFill patternType="solid">
        <fgColor theme="5" tint="0.799979984760284"/>
      </patternFill>
    </fill>
    <fill>
      <patternFill patternType="solid">
        <fgColor theme="4" tint="0.799979984760284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dotted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none">
        <color rgb="000000" tint="0"/>
      </bottom>
    </border>
    <border>
      <left style="none">
        <color rgb="000000" tint="0"/>
      </left>
      <right style="medium">
        <color rgb="000000" tint="0"/>
      </right>
      <top style="none">
        <color rgb="000000" tint="0"/>
      </top>
      <bottom style="none">
        <color rgb="000000" tint="0"/>
      </bottom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</borders>
  <cellStyleXfs count="1">
    <xf applyFont="true" applyNumberFormat="true" borderId="0" fillId="0" fontId="1" numFmtId="1000" quotePrefix="false"/>
  </cellStyleXfs>
  <cellXfs count="146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1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Font="true" applyNumberFormat="true" borderId="0" fillId="0" fontId="2" numFmtId="1001" quotePrefix="false">
      <alignment horizontal="right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6" numFmtId="1000" quotePrefix="false">
      <alignment horizontal="center" vertical="center" wrapText="true"/>
    </xf>
    <xf applyAlignment="true" applyBorder="true" applyFont="true" applyNumberFormat="true" borderId="2" fillId="0" fontId="4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horizontal="center" vertical="center" wrapText="true"/>
    </xf>
    <xf applyAlignment="true" applyBorder="true" applyFont="true" applyNumberFormat="true" borderId="2" fillId="0" fontId="6" numFmtId="1000" quotePrefix="false">
      <alignment horizontal="center" vertical="center" wrapText="true"/>
    </xf>
    <xf applyAlignment="true" applyBorder="true" applyFont="true" applyNumberFormat="true" borderId="1" fillId="0" fontId="7" numFmtId="1000" quotePrefix="false">
      <alignment horizontal="center" vertical="center" wrapText="true"/>
    </xf>
    <xf applyAlignment="true" applyBorder="true" applyFont="true" applyNumberFormat="true" borderId="1" fillId="0" fontId="8" numFmtId="1000" quotePrefix="false">
      <alignment horizontal="center" vertical="center" wrapText="true"/>
    </xf>
    <xf applyFont="true" applyNumberFormat="true" borderId="0" fillId="0" fontId="6" numFmtId="1000" quotePrefix="false"/>
    <xf applyAlignment="true" applyBorder="true" applyFill="true" applyFont="true" applyNumberFormat="true" borderId="1" fillId="2" fontId="9" numFmtId="1001" quotePrefix="false">
      <alignment horizontal="center" shrinkToFit="true"/>
    </xf>
    <xf applyAlignment="true" applyFill="true" applyFont="true" applyNumberFormat="true" borderId="0" fillId="2" fontId="10" numFmtId="1000" quotePrefix="false">
      <alignment horizontal="center"/>
    </xf>
    <xf applyAlignment="true" applyBorder="true" applyFill="true" applyFont="true" applyNumberFormat="true" borderId="1" fillId="2" fontId="9" numFmtId="1002" quotePrefix="false">
      <alignment horizontal="center" shrinkToFit="true"/>
    </xf>
    <xf applyAlignment="true" applyBorder="true" applyFill="true" applyFont="true" applyNumberFormat="true" borderId="1" fillId="2" fontId="9" numFmtId="1000" quotePrefix="false">
      <alignment horizontal="center"/>
    </xf>
    <xf applyAlignment="true" applyBorder="true" applyFill="true" applyFont="true" applyNumberFormat="true" borderId="1" fillId="2" fontId="11" numFmtId="1000" quotePrefix="false">
      <alignment horizontal="center" vertical="center" wrapText="true"/>
    </xf>
    <xf applyAlignment="true" applyBorder="true" applyFill="true" applyFont="true" applyNumberFormat="true" borderId="1" fillId="2" fontId="12" numFmtId="1000" quotePrefix="false">
      <alignment horizontal="center"/>
    </xf>
    <xf applyAlignment="true" applyBorder="true" applyFill="true" applyFont="true" applyNumberFormat="true" borderId="1" fillId="2" fontId="13" numFmtId="1000" quotePrefix="false">
      <alignment horizontal="center" vertical="center" wrapText="true"/>
    </xf>
    <xf applyAlignment="true" applyBorder="true" applyFill="true" applyFont="true" applyNumberFormat="true" borderId="1" fillId="2" fontId="14" numFmtId="1002" quotePrefix="false">
      <alignment horizontal="center" shrinkToFit="true"/>
    </xf>
    <xf applyAlignment="true" applyBorder="true" applyFill="true" applyFont="true" applyNumberFormat="true" borderId="1" fillId="2" fontId="2" numFmtId="1000" quotePrefix="false">
      <alignment horizontal="center" vertical="center" wrapText="true"/>
    </xf>
    <xf applyAlignment="true" applyBorder="true" applyFill="true" applyFont="true" applyNumberFormat="true" borderId="1" fillId="2" fontId="2" numFmtId="1001" quotePrefix="false">
      <alignment horizontal="center" wrapText="true"/>
    </xf>
    <xf applyAlignment="true" applyBorder="true" applyFill="true" applyFont="true" applyNumberFormat="true" borderId="1" fillId="2" fontId="9" numFmtId="1001" quotePrefix="false">
      <alignment horizontal="center"/>
    </xf>
    <xf applyAlignment="true" applyBorder="true" applyFill="true" applyFont="true" applyNumberFormat="true" borderId="1" fillId="2" fontId="11" numFmtId="1000" quotePrefix="false">
      <alignment horizontal="center" wrapText="true"/>
    </xf>
    <xf applyAlignment="true" applyBorder="true" applyFill="true" applyFont="true" applyNumberFormat="true" borderId="1" fillId="2" fontId="15" numFmtId="1002" quotePrefix="false">
      <alignment horizontal="center" shrinkToFit="true"/>
    </xf>
    <xf applyAlignment="true" applyBorder="true" applyFill="true" applyFont="true" applyNumberFormat="true" borderId="1" fillId="2" fontId="16" numFmtId="1001" quotePrefix="false">
      <alignment horizontal="center"/>
    </xf>
    <xf applyAlignment="true" applyBorder="true" applyFill="true" applyFont="true" applyNumberFormat="true" borderId="3" fillId="2" fontId="17" numFmtId="1000" quotePrefix="false">
      <alignment horizontal="center" wrapText="true"/>
    </xf>
    <xf applyAlignment="true" applyBorder="true" applyFill="true" applyFont="true" applyNumberFormat="true" borderId="1" fillId="2" fontId="17" numFmtId="1000" quotePrefix="false">
      <alignment horizontal="center" wrapText="true"/>
    </xf>
    <xf applyAlignment="true" applyBorder="true" applyFill="true" applyFont="true" applyNumberFormat="true" borderId="4" fillId="2" fontId="14" numFmtId="1002" quotePrefix="false">
      <alignment horizontal="center" shrinkToFit="true"/>
    </xf>
    <xf applyAlignment="true" applyBorder="true" applyFill="true" applyFont="true" applyNumberFormat="true" borderId="5" fillId="2" fontId="9" numFmtId="1000" quotePrefix="false">
      <alignment horizontal="center"/>
    </xf>
    <xf applyAlignment="true" applyBorder="true" applyFill="true" applyFont="true" applyNumberFormat="true" borderId="5" fillId="2" fontId="11" numFmtId="1000" quotePrefix="false">
      <alignment horizontal="center" vertical="center" wrapText="true"/>
    </xf>
    <xf applyAlignment="true" applyBorder="true" applyFill="true" applyFont="true" applyNumberFormat="true" borderId="1" fillId="2" fontId="12" numFmtId="1001" quotePrefix="false">
      <alignment horizontal="center" shrinkToFit="true"/>
    </xf>
    <xf applyAlignment="true" applyBorder="true" applyFill="true" applyFont="true" applyNumberFormat="true" borderId="1" fillId="2" fontId="9" numFmtId="1000" quotePrefix="false">
      <alignment horizontal="center" wrapText="true"/>
    </xf>
    <xf applyAlignment="true" applyBorder="true" applyFill="true" applyFont="true" applyNumberFormat="true" borderId="1" fillId="2" fontId="15" numFmtId="1002" quotePrefix="false">
      <alignment horizontal="center" shrinkToFit="true" vertical="center"/>
    </xf>
    <xf applyAlignment="true" applyBorder="true" applyFill="true" applyFont="true" applyNumberFormat="true" borderId="1" fillId="2" fontId="14" numFmtId="1002" quotePrefix="false">
      <alignment horizontal="center" shrinkToFit="true" vertical="center"/>
    </xf>
    <xf applyAlignment="true" applyBorder="true" applyFill="true" applyFont="true" applyNumberFormat="true" borderId="1" fillId="2" fontId="9" numFmtId="1002" quotePrefix="false">
      <alignment horizontal="center" shrinkToFit="true" vertical="center"/>
    </xf>
    <xf applyAlignment="true" applyBorder="true" applyFill="true" applyFont="true" applyNumberFormat="true" borderId="1" fillId="2" fontId="2" numFmtId="1000" quotePrefix="false">
      <alignment horizontal="center" wrapText="true"/>
    </xf>
    <xf applyAlignment="true" applyBorder="true" applyFill="true" applyFont="true" applyNumberFormat="true" borderId="1" fillId="2" fontId="9" numFmtId="1003" quotePrefix="false">
      <alignment horizontal="center" shrinkToFit="true" vertical="center"/>
    </xf>
    <xf applyAlignment="true" applyBorder="true" applyFill="true" applyFont="true" applyNumberFormat="true" borderId="6" fillId="2" fontId="2" numFmtId="1000" quotePrefix="false">
      <alignment horizontal="center" vertical="center" wrapText="true"/>
    </xf>
    <xf applyAlignment="true" applyBorder="true" applyFill="true" applyFont="true" applyNumberFormat="true" borderId="5" fillId="2" fontId="12" numFmtId="1001" quotePrefix="false">
      <alignment horizontal="center" shrinkToFit="true"/>
    </xf>
    <xf applyAlignment="true" applyFill="true" applyFont="true" applyNumberFormat="true" borderId="0" fillId="2" fontId="2" numFmtId="1000" quotePrefix="false">
      <alignment horizontal="center" wrapText="true"/>
    </xf>
    <xf applyAlignment="true" applyBorder="true" applyFill="true" applyFont="true" applyNumberFormat="true" borderId="5" fillId="2" fontId="14" numFmtId="1002" quotePrefix="false">
      <alignment horizontal="center" shrinkToFit="true"/>
    </xf>
    <xf applyAlignment="true" applyBorder="true" applyFill="true" applyFont="true" applyNumberFormat="true" borderId="7" fillId="2" fontId="12" numFmtId="1001" quotePrefix="false">
      <alignment horizontal="center" shrinkToFit="true"/>
    </xf>
    <xf applyAlignment="true" applyBorder="true" applyFill="true" applyFont="true" applyNumberFormat="true" borderId="8" fillId="2" fontId="14" numFmtId="1002" quotePrefix="false">
      <alignment horizontal="center" shrinkToFit="true"/>
    </xf>
    <xf applyAlignment="true" applyBorder="true" applyFill="true" applyFont="true" applyNumberFormat="true" borderId="9" fillId="2" fontId="11" numFmtId="1000" quotePrefix="false">
      <alignment horizontal="center" wrapText="true"/>
    </xf>
    <xf applyAlignment="true" applyBorder="true" applyFill="true" applyFont="true" applyNumberFormat="true" borderId="1" fillId="2" fontId="12" numFmtId="1001" quotePrefix="false">
      <alignment horizontal="center"/>
    </xf>
    <xf applyAlignment="true" applyBorder="true" applyFill="true" applyFont="true" applyNumberFormat="true" borderId="1" fillId="3" fontId="14" numFmtId="1002" quotePrefix="false">
      <alignment horizontal="center" shrinkToFit="true"/>
    </xf>
    <xf applyAlignment="true" applyBorder="true" applyFill="true" applyFont="true" applyNumberFormat="true" borderId="10" fillId="2" fontId="11" numFmtId="1000" quotePrefix="false">
      <alignment horizontal="center" wrapText="true"/>
    </xf>
    <xf applyAlignment="true" applyBorder="true" applyFill="true" applyFont="true" applyNumberFormat="true" borderId="1" fillId="2" fontId="18" numFmtId="1000" quotePrefix="false">
      <alignment horizontal="center" vertical="center" wrapText="true"/>
    </xf>
    <xf applyAlignment="true" applyBorder="true" applyFill="true" applyFont="true" applyNumberFormat="true" borderId="11" fillId="2" fontId="15" numFmtId="1002" quotePrefix="false">
      <alignment horizontal="center" shrinkToFit="true"/>
    </xf>
    <xf applyAlignment="true" applyBorder="true" applyFill="true" applyFont="true" applyNumberFormat="true" borderId="12" fillId="2" fontId="2" numFmtId="1004" quotePrefix="false">
      <alignment horizontal="center" wrapText="true"/>
    </xf>
    <xf applyAlignment="true" applyBorder="true" applyFill="true" applyFont="true" applyNumberFormat="true" borderId="1" fillId="2" fontId="14" numFmtId="1005" quotePrefix="false">
      <alignment horizontal="center" wrapText="true"/>
    </xf>
    <xf applyAlignment="true" applyFont="true" applyNumberFormat="true" borderId="0" fillId="0" fontId="19" numFmtId="1004" quotePrefix="false">
      <alignment wrapText="true"/>
    </xf>
    <xf applyAlignment="true" applyBorder="true" applyFont="true" applyNumberFormat="true" borderId="13" fillId="0" fontId="19" numFmtId="1004" quotePrefix="false">
      <alignment wrapText="true"/>
    </xf>
    <xf applyAlignment="true" applyBorder="true" applyFill="true" applyFont="true" applyNumberFormat="true" borderId="1" fillId="2" fontId="20" numFmtId="1002" quotePrefix="false">
      <alignment horizontal="center" shrinkToFit="true"/>
    </xf>
    <xf applyAlignment="true" applyFill="true" applyFont="true" applyNumberFormat="true" borderId="0" fillId="2" fontId="2" numFmtId="1001" quotePrefix="false">
      <alignment horizontal="center" wrapText="true"/>
    </xf>
    <xf applyAlignment="true" applyBorder="true" applyFill="true" applyFont="true" applyNumberFormat="true" borderId="14" fillId="2" fontId="11" numFmtId="1000" quotePrefix="false">
      <alignment horizontal="center" vertical="center" wrapText="true"/>
    </xf>
    <xf applyAlignment="true" applyBorder="true" applyFill="true" applyFont="true" applyNumberFormat="true" borderId="14" fillId="2" fontId="2" numFmtId="1000" quotePrefix="false">
      <alignment horizontal="center" vertical="center" wrapText="true"/>
    </xf>
    <xf applyAlignment="true" applyBorder="true" applyFill="true" applyFont="true" applyNumberFormat="true" borderId="1" fillId="2" fontId="2" numFmtId="1000" quotePrefix="false">
      <alignment horizontal="left" vertical="center" wrapText="true"/>
    </xf>
    <xf applyFont="true" applyNumberFormat="true" borderId="0" fillId="0" fontId="1" numFmtId="1001" quotePrefix="false"/>
    <xf applyAlignment="true" applyFont="true" applyNumberFormat="true" borderId="0" fillId="0" fontId="1" numFmtId="1001" quotePrefix="false">
      <alignment horizontal="center"/>
    </xf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1" numFmtId="1000" quotePrefix="false">
      <alignment horizontal="right" vertical="top" wrapText="true"/>
    </xf>
    <xf applyAlignment="true" applyFont="true" applyNumberFormat="true" borderId="0" fillId="0" fontId="21" numFmtId="1000" quotePrefix="false">
      <alignment horizontal="right" vertical="top" wrapText="true"/>
    </xf>
    <xf applyAlignment="true" applyFont="true" applyNumberFormat="true" borderId="0" fillId="0" fontId="10" numFmtId="1000" quotePrefix="false">
      <alignment horizontal="center" vertical="center" wrapText="true"/>
    </xf>
    <xf applyAlignment="true" applyFont="true" applyNumberFormat="true" borderId="0" fillId="0" fontId="10" numFmtId="1000" quotePrefix="false">
      <alignment horizontal="center" vertical="center" wrapText="true"/>
    </xf>
    <xf applyAlignment="true" applyFont="true" applyNumberFormat="true" borderId="0" fillId="0" fontId="10" numFmtId="1000" quotePrefix="false">
      <alignment horizontal="center" vertical="center" wrapText="true"/>
    </xf>
    <xf applyAlignment="true" applyFont="true" applyNumberFormat="true" borderId="0" fillId="0" fontId="22" numFmtId="1000" quotePrefix="false">
      <alignment horizontal="center" wrapText="true"/>
    </xf>
    <xf applyAlignment="true" applyFont="true" applyNumberFormat="true" borderId="0" fillId="0" fontId="22" numFmtId="1000" quotePrefix="false">
      <alignment horizontal="center" wrapText="true"/>
    </xf>
    <xf applyAlignment="true" applyFont="true" applyNumberFormat="true" borderId="0" fillId="0" fontId="22" numFmtId="1000" quotePrefix="false">
      <alignment horizontal="center" wrapText="true"/>
    </xf>
    <xf applyFont="true" applyNumberFormat="true" borderId="0" fillId="0" fontId="2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1" quotePrefix="false">
      <alignment horizontal="center"/>
    </xf>
    <xf applyAlignment="true" applyBorder="true" applyFill="true" applyFont="true" applyNumberFormat="true" borderId="1" fillId="2" fontId="11" numFmtId="1000" quotePrefix="false">
      <alignment horizontal="center" textRotation="90" vertical="center" wrapText="true"/>
    </xf>
    <xf applyAlignment="true" applyBorder="true" applyFill="true" applyFont="true" applyNumberFormat="true" borderId="1" fillId="2" fontId="11" numFmtId="1001" quotePrefix="false">
      <alignment textRotation="90" vertical="center" wrapText="true"/>
    </xf>
    <xf applyAlignment="true" applyBorder="true" applyFont="true" applyNumberFormat="true" borderId="1" fillId="0" fontId="11" numFmtId="1000" quotePrefix="false">
      <alignment horizontal="center" vertical="center" wrapText="true"/>
    </xf>
    <xf applyAlignment="true" applyBorder="true" applyFill="true" applyFont="true" applyNumberFormat="true" borderId="15" fillId="2" fontId="11" numFmtId="1000" quotePrefix="false">
      <alignment horizontal="center" vertical="center" wrapText="true"/>
    </xf>
    <xf applyAlignment="true" applyBorder="true" applyFill="true" applyFont="true" applyNumberFormat="true" borderId="15" fillId="2" fontId="11" numFmtId="1000" quotePrefix="false">
      <alignment horizontal="center" textRotation="90" vertical="center" wrapText="true"/>
    </xf>
    <xf applyAlignment="true" applyBorder="true" applyFill="true" applyFont="true" applyNumberFormat="true" borderId="15" fillId="2" fontId="11" numFmtId="1001" quotePrefix="false">
      <alignment textRotation="90" vertical="center" wrapText="true"/>
    </xf>
    <xf applyAlignment="true" applyBorder="true" applyFont="true" applyNumberFormat="true" borderId="15" fillId="0" fontId="11" numFmtId="1000" quotePrefix="false">
      <alignment horizontal="center" vertical="center" wrapText="true"/>
    </xf>
    <xf applyAlignment="true" applyBorder="true" applyFill="true" applyFont="true" applyNumberFormat="true" borderId="2" fillId="2" fontId="11" numFmtId="1000" quotePrefix="false">
      <alignment horizontal="center" vertical="center" wrapText="true"/>
    </xf>
    <xf applyAlignment="true" applyBorder="true" applyFill="true" applyFont="true" applyNumberFormat="true" borderId="2" fillId="2" fontId="11" numFmtId="1000" quotePrefix="false">
      <alignment horizontal="center" textRotation="90" vertical="center" wrapText="true"/>
    </xf>
    <xf applyAlignment="true" applyBorder="true" applyFill="true" applyFont="true" applyNumberFormat="true" borderId="2" fillId="2" fontId="11" numFmtId="1001" quotePrefix="false">
      <alignment textRotation="90" vertical="center" wrapText="true"/>
    </xf>
    <xf applyAlignment="true" applyBorder="true" applyFont="true" applyNumberFormat="true" borderId="2" fillId="0" fontId="11" numFmtId="1000" quotePrefix="false">
      <alignment horizontal="center" vertical="center" wrapText="true"/>
    </xf>
    <xf applyAlignment="true" applyBorder="true" applyFill="true" applyFont="true" applyNumberFormat="true" borderId="1" fillId="2" fontId="2" numFmtId="1001" quotePrefix="false">
      <alignment horizontal="center" vertical="center" wrapText="true"/>
    </xf>
    <xf applyAlignment="true" applyBorder="true" applyFont="true" applyNumberFormat="true" borderId="1" fillId="0" fontId="1" numFmtId="1000" quotePrefix="false">
      <alignment horizontal="center" vertical="center"/>
    </xf>
    <xf applyAlignment="true" applyBorder="true" applyFill="true" applyFont="true" applyNumberFormat="true" borderId="1" fillId="2" fontId="2" numFmtId="1000" quotePrefix="false">
      <alignment vertical="center" wrapText="true"/>
    </xf>
    <xf applyAlignment="true" applyBorder="true" applyFill="true" applyFont="true" applyNumberFormat="true" borderId="1" fillId="2" fontId="2" numFmtId="1001" quotePrefix="false">
      <alignment vertical="center" wrapText="true"/>
    </xf>
    <xf applyAlignment="true" applyBorder="true" applyFill="true" applyFont="true" applyNumberFormat="true" borderId="1" fillId="4" fontId="2" numFmtId="1000" quotePrefix="false">
      <alignment vertical="center" wrapText="true"/>
    </xf>
    <xf applyAlignment="true" applyBorder="true" applyFill="true" applyFont="true" applyNumberFormat="true" borderId="1" fillId="4" fontId="2" numFmtId="1000" quotePrefix="false">
      <alignment horizontal="center" vertical="center" wrapText="true"/>
    </xf>
    <xf applyAlignment="true" applyBorder="true" applyFill="true" applyFont="true" applyNumberFormat="true" borderId="1" fillId="4" fontId="2" numFmtId="1001" quotePrefix="false">
      <alignment vertical="center" wrapText="true"/>
    </xf>
    <xf applyAlignment="true" applyBorder="true" applyFill="true" applyFont="true" applyNumberFormat="true" borderId="1" fillId="4" fontId="2" numFmtId="1001" quotePrefix="false">
      <alignment vertical="center"/>
    </xf>
    <xf applyAlignment="true" applyBorder="true" applyFill="true" applyFont="true" applyNumberFormat="true" borderId="1" fillId="4" fontId="2" numFmtId="1002" quotePrefix="false">
      <alignment horizontal="center" vertical="center"/>
    </xf>
    <xf applyAlignment="true" applyBorder="true" applyFill="true" applyFont="true" applyNumberFormat="true" borderId="1" fillId="5" fontId="2" numFmtId="1000" quotePrefix="false">
      <alignment vertical="center" wrapText="true"/>
    </xf>
    <xf applyAlignment="true" applyBorder="true" applyFill="true" applyFont="true" applyNumberFormat="true" borderId="1" fillId="5" fontId="2" numFmtId="1000" quotePrefix="false">
      <alignment horizontal="center" vertical="center" wrapText="true"/>
    </xf>
    <xf applyAlignment="true" applyBorder="true" applyFill="true" applyFont="true" applyNumberFormat="true" borderId="1" fillId="5" fontId="2" numFmtId="1001" quotePrefix="false">
      <alignment vertical="center" wrapText="true"/>
    </xf>
    <xf applyAlignment="true" applyBorder="true" applyFill="true" applyFont="true" applyNumberFormat="true" borderId="1" fillId="5" fontId="2" numFmtId="1001" quotePrefix="false">
      <alignment vertical="center"/>
    </xf>
    <xf applyAlignment="true" applyBorder="true" applyFill="true" applyFont="true" applyNumberFormat="true" borderId="1" fillId="5" fontId="2" numFmtId="1002" quotePrefix="false">
      <alignment horizontal="center" vertical="center"/>
    </xf>
    <xf applyAlignment="true" applyBorder="true" applyFill="true" applyFont="true" applyNumberFormat="true" borderId="1" fillId="5" fontId="13" numFmtId="1002" quotePrefix="false">
      <alignment horizontal="center" vertical="center"/>
    </xf>
    <xf applyAlignment="true" applyBorder="true" applyFill="true" applyFont="true" applyNumberFormat="true" borderId="1" fillId="2" fontId="2" numFmtId="1001" quotePrefix="false">
      <alignment vertical="center"/>
    </xf>
    <xf applyAlignment="true" applyBorder="true" applyFill="true" applyFont="true" applyNumberFormat="true" borderId="1" fillId="2" fontId="2" numFmtId="1002" quotePrefix="false">
      <alignment vertical="center"/>
    </xf>
    <xf applyAlignment="true" applyBorder="true" applyFill="true" applyFont="true" applyNumberFormat="true" borderId="1" fillId="2" fontId="13" numFmtId="1002" quotePrefix="false">
      <alignment horizontal="center" vertical="center"/>
    </xf>
    <xf applyAlignment="true" applyBorder="true" applyFill="true" applyFont="true" applyNumberFormat="true" borderId="1" fillId="4" fontId="2" numFmtId="1001" quotePrefix="false">
      <alignment horizontal="center" vertical="center" wrapText="true"/>
    </xf>
    <xf applyAlignment="true" applyBorder="true" applyFill="true" applyFont="true" applyNumberFormat="true" borderId="1" fillId="4" fontId="2" numFmtId="1001" quotePrefix="false">
      <alignment horizontal="center" vertical="center"/>
    </xf>
    <xf applyAlignment="true" applyBorder="true" applyFill="true" applyFont="true" applyNumberFormat="true" borderId="1" fillId="4" fontId="13" numFmtId="1002" quotePrefix="false">
      <alignment horizontal="center" vertical="center"/>
    </xf>
    <xf applyAlignment="true" applyBorder="true" applyFill="true" applyFont="true" applyNumberFormat="true" borderId="1" fillId="5" fontId="2" numFmtId="1001" quotePrefix="false">
      <alignment horizontal="center" vertical="center" wrapText="true"/>
    </xf>
    <xf applyAlignment="true" applyBorder="true" applyFill="true" applyFont="true" applyNumberFormat="true" borderId="1" fillId="5" fontId="2" numFmtId="1001" quotePrefix="false">
      <alignment horizontal="center" vertical="center"/>
    </xf>
    <xf applyFill="true" applyFont="true" applyNumberFormat="true" borderId="0" fillId="3" fontId="1" numFmtId="1000" quotePrefix="false"/>
    <xf applyAlignment="true" applyBorder="true" applyFill="true" applyFont="true" applyNumberFormat="true" borderId="1" fillId="2" fontId="2" numFmtId="1001" quotePrefix="false">
      <alignment horizontal="center" vertical="center"/>
    </xf>
    <xf applyAlignment="true" applyBorder="true" applyFill="true" applyFont="true" applyNumberFormat="true" borderId="1" fillId="2" fontId="2" numFmtId="1002" quotePrefix="false">
      <alignment horizontal="center" vertical="center"/>
    </xf>
    <xf applyAlignment="true" applyBorder="true" applyFont="true" applyNumberFormat="true" borderId="1" fillId="0" fontId="18" numFmtId="1000" quotePrefix="false">
      <alignment horizontal="left" vertical="center" wrapText="true"/>
    </xf>
    <xf applyAlignment="true" applyBorder="true" applyFont="true" applyNumberFormat="true" borderId="1" fillId="0" fontId="23" numFmtId="1001" quotePrefix="false">
      <alignment horizontal="center" vertical="center" wrapText="true"/>
    </xf>
    <xf applyAlignment="true" applyBorder="true" applyFont="true" applyNumberFormat="true" borderId="1" fillId="0" fontId="24" numFmtId="1001" quotePrefix="false">
      <alignment horizontal="center" vertical="center" wrapText="true"/>
    </xf>
    <xf applyAlignment="true" applyBorder="true" applyFill="true" applyFont="true" applyNumberFormat="true" borderId="1" fillId="2" fontId="24" numFmtId="1002" quotePrefix="false">
      <alignment horizontal="center" vertical="center" wrapText="true"/>
    </xf>
    <xf applyAlignment="true" applyBorder="true" applyFill="true" applyFont="true" applyNumberFormat="true" borderId="1" fillId="2" fontId="23" numFmtId="1002" quotePrefix="false">
      <alignment horizontal="center" vertical="center" wrapText="true"/>
    </xf>
    <xf applyAlignment="true" applyBorder="true" applyFont="true" applyNumberFormat="true" borderId="1" fillId="0" fontId="24" numFmtId="1000" quotePrefix="false">
      <alignment horizontal="left" vertical="center" wrapText="true"/>
    </xf>
    <xf applyAlignment="true" applyBorder="true" applyFill="true" applyFont="true" applyNumberFormat="true" borderId="1" fillId="2" fontId="2" numFmtId="1001" quotePrefix="false">
      <alignment horizontal="center" shrinkToFit="true" vertical="center"/>
    </xf>
    <xf applyAlignment="true" applyBorder="true" applyFill="true" applyFont="true" applyNumberFormat="true" borderId="1" fillId="2" fontId="2" numFmtId="1002" quotePrefix="false">
      <alignment horizontal="center" shrinkToFit="true" vertical="center"/>
    </xf>
    <xf applyAlignment="true" applyBorder="true" applyFill="true" applyFont="true" applyNumberFormat="true" borderId="1" fillId="2" fontId="13" numFmtId="1002" quotePrefix="false">
      <alignment horizontal="center" shrinkToFit="true" vertical="center"/>
    </xf>
    <xf applyAlignment="true" applyBorder="true" applyFill="true" applyFont="true" applyNumberFormat="true" borderId="1" fillId="2" fontId="2" numFmtId="1004" quotePrefix="false">
      <alignment vertical="center" wrapText="true"/>
    </xf>
    <xf applyAlignment="true" applyBorder="true" applyFill="true" applyFont="true" applyNumberFormat="true" borderId="1" fillId="4" fontId="2" numFmtId="1002" quotePrefix="false">
      <alignment horizontal="center" shrinkToFit="true" vertical="center"/>
    </xf>
    <xf applyAlignment="true" applyBorder="true" applyFill="true" applyFont="true" applyNumberFormat="true" borderId="1" fillId="4" fontId="13" numFmtId="1002" quotePrefix="false">
      <alignment horizontal="center" shrinkToFit="true" vertical="center"/>
    </xf>
    <xf applyAlignment="true" applyBorder="true" applyFill="true" applyFont="true" applyNumberFormat="true" borderId="1" fillId="5" fontId="2" numFmtId="1002" quotePrefix="false">
      <alignment horizontal="center" shrinkToFit="true" vertical="center"/>
    </xf>
    <xf applyAlignment="true" applyBorder="true" applyFill="true" applyFont="true" applyNumberFormat="true" borderId="1" fillId="5" fontId="13" numFmtId="1002" quotePrefix="false">
      <alignment horizontal="center" shrinkToFit="true" vertical="center"/>
    </xf>
    <xf applyAlignment="true" applyBorder="true" applyFill="true" applyFont="true" applyNumberFormat="true" borderId="1" fillId="2" fontId="24" numFmtId="1000" quotePrefix="false">
      <alignment vertical="center" wrapText="true"/>
    </xf>
    <xf applyAlignment="true" applyBorder="true" applyFill="true" applyFont="true" applyNumberFormat="true" borderId="1" fillId="2" fontId="17" numFmtId="1000" quotePrefix="false">
      <alignment vertical="center" wrapText="true"/>
    </xf>
    <xf applyAlignment="true" applyBorder="true" applyFill="true" applyFont="true" applyNumberFormat="true" borderId="1" fillId="2" fontId="17" numFmtId="1000" quotePrefix="false">
      <alignment horizontal="center" vertical="center" wrapText="true"/>
    </xf>
    <xf applyAlignment="true" applyBorder="true" applyFill="true" applyFont="true" applyNumberFormat="true" borderId="1" fillId="2" fontId="24" numFmtId="1000" quotePrefix="false">
      <alignment horizontal="left" vertical="center" wrapText="true"/>
    </xf>
    <xf applyAlignment="true" applyBorder="true" applyFill="true" applyFont="true" applyNumberFormat="true" borderId="1" fillId="2" fontId="1" numFmtId="1001" quotePrefix="false">
      <alignment vertical="center"/>
    </xf>
    <xf applyAlignment="true" applyBorder="true" applyFill="true" applyFont="true" applyNumberFormat="true" borderId="1" fillId="2" fontId="2" numFmtId="1005" quotePrefix="false">
      <alignment horizontal="center" vertical="center"/>
    </xf>
    <xf applyAlignment="true" applyBorder="true" applyFill="true" applyFont="true" applyNumberFormat="true" borderId="1" fillId="2" fontId="2" numFmtId="1005" quotePrefix="false">
      <alignment horizontal="center" shrinkToFit="true" vertical="center"/>
    </xf>
    <xf applyAlignment="true" applyBorder="true" applyFill="true" applyFont="true" applyNumberFormat="true" borderId="1" fillId="2" fontId="2" numFmtId="1001" quotePrefix="false">
      <alignment horizontal="left" wrapText="true"/>
    </xf>
    <xf applyAlignment="true" applyBorder="true" applyFill="true" applyFont="true" applyNumberFormat="true" borderId="1" fillId="2" fontId="2" numFmtId="1001" quotePrefix="false">
      <alignment horizontal="center"/>
    </xf>
    <xf applyAlignment="true" applyBorder="true" applyFill="true" applyFont="true" applyNumberFormat="true" borderId="1" fillId="2" fontId="25" numFmtId="1001" quotePrefix="false">
      <alignment horizontal="center"/>
    </xf>
    <xf applyAlignment="true" applyBorder="true" applyFill="true" applyFont="true" applyNumberFormat="true" borderId="1" fillId="5" fontId="2" numFmtId="1005" quotePrefix="false">
      <alignment horizontal="center" vertical="center"/>
    </xf>
    <xf applyAlignment="true" applyBorder="true" applyFill="true" applyFont="true" applyNumberFormat="true" borderId="1" fillId="4" fontId="2" numFmtId="1005" quotePrefix="false">
      <alignment horizontal="center" shrinkToFit="true" vertical="center"/>
    </xf>
    <xf applyAlignment="true" applyBorder="true" applyFill="true" applyFont="true" applyNumberFormat="true" borderId="1" fillId="5" fontId="2" numFmtId="1001" quotePrefix="false">
      <alignment horizontal="center" shrinkToFit="true" vertical="center"/>
    </xf>
    <xf applyAlignment="true" applyBorder="true" applyFill="true" applyFont="true" applyNumberFormat="true" borderId="1" fillId="2" fontId="2" numFmtId="1002" quotePrefix="false">
      <alignment horizontal="center" shrinkToFit="true" vertical="top"/>
    </xf>
    <xf applyAlignment="true" applyBorder="true" applyFont="true" applyNumberFormat="true" borderId="1" fillId="0" fontId="13" numFmtId="1002" quotePrefix="false">
      <alignment horizontal="center" vertical="center"/>
    </xf>
    <xf applyAlignment="true" applyBorder="true" applyFill="true" applyFont="true" applyNumberFormat="true" borderId="1" fillId="2" fontId="2" numFmtId="1000" quotePrefix="false">
      <alignment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_rels/sheet2.xml.rels><?xml version="1.0" encoding="UTF-8" standalone="no" ?>
<Relationships xmlns="http://schemas.openxmlformats.org/package/2006/relationships">
  <Relationship Id="rId2" Target="../comments1.xml" Type="http://schemas.openxmlformats.org/officeDocument/2006/relationships/comments"/>
  <Relationship Id="rId1" Target="../drawings/vmlDrawing1.vml" Type="http://schemas.openxmlformats.org/officeDocument/2006/relationships/vmlDrawing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F289"/>
  <sheetViews>
    <sheetView showZeros="true" workbookViewId="0"/>
  </sheetViews>
  <sheetFormatPr baseColWidth="8" customHeight="false" defaultColWidth="9.01743714249899" defaultRowHeight="12.6000003814697" zeroHeight="false"/>
  <cols>
    <col customWidth="true" max="1" min="1" outlineLevel="0" style="1" width="26.3072819105358"/>
    <col customWidth="true" max="2" min="2" outlineLevel="0" style="1" width="68.9469983744822"/>
    <col customWidth="true" max="3" min="3" outlineLevel="0" style="2" width="16.4420501790878"/>
  </cols>
  <sheetData>
    <row customHeight="true" hidden="true" ht="46.5" outlineLevel="0" r="1"/>
    <row customHeight="true" ht="54" outlineLevel="0" r="2">
      <c r="A2" s="3" t="s">
        <v>0</v>
      </c>
      <c r="B2" s="3" t="s"/>
      <c r="C2" s="3" t="s"/>
    </row>
    <row customHeight="true" ht="122.099998474121" outlineLevel="0" r="3">
      <c r="A3" s="4" t="s">
        <v>1</v>
      </c>
      <c r="B3" s="5" t="s"/>
      <c r="C3" s="5" t="s"/>
    </row>
    <row customHeight="true" ht="12.75" outlineLevel="0" r="4">
      <c r="A4" s="6" t="n"/>
      <c r="B4" s="7" t="s"/>
      <c r="C4" s="8" t="s">
        <v>2</v>
      </c>
    </row>
    <row customHeight="true" ht="12.75" outlineLevel="0" r="5">
      <c r="A5" s="9" t="s">
        <v>3</v>
      </c>
      <c r="B5" s="10" t="s">
        <v>4</v>
      </c>
      <c r="C5" s="11" t="s">
        <v>5</v>
      </c>
    </row>
    <row customHeight="true" ht="66.75" outlineLevel="0" r="6">
      <c r="A6" s="12" t="s"/>
      <c r="B6" s="13" t="s"/>
      <c r="C6" s="14" t="s"/>
    </row>
    <row customHeight="true" ht="12.75" outlineLevel="0" r="7">
      <c r="A7" s="15" t="n">
        <v>1</v>
      </c>
      <c r="B7" s="15" t="n">
        <v>2</v>
      </c>
      <c r="C7" s="16" t="n">
        <v>3</v>
      </c>
    </row>
    <row customFormat="true" customHeight="true" ht="25.5" outlineLevel="0" r="8" s="17">
      <c r="A8" s="18" t="s">
        <v>6</v>
      </c>
      <c r="B8" s="19" t="s">
        <v>7</v>
      </c>
      <c r="C8" s="20" t="n">
        <f aca="false" ca="false" dt2D="false" dtr="false" t="normal">C9+C13+C19+C27+C30+C45+C49</f>
        <v>2484.8</v>
      </c>
    </row>
    <row customFormat="true" customHeight="true" ht="27.75" outlineLevel="0" r="9" s="17">
      <c r="A9" s="21" t="s">
        <v>8</v>
      </c>
      <c r="B9" s="22" t="s">
        <v>9</v>
      </c>
      <c r="C9" s="20" t="n">
        <f aca="false" ca="false" dt2D="false" dtr="false" t="normal">C10</f>
        <v>1400</v>
      </c>
    </row>
    <row customHeight="true" ht="30" outlineLevel="0" r="10">
      <c r="A10" s="23" t="s">
        <v>10</v>
      </c>
      <c r="B10" s="24" t="s">
        <v>11</v>
      </c>
      <c r="C10" s="25" t="n">
        <f aca="false" ca="false" dt2D="false" dtr="false" t="normal">C11</f>
        <v>1400</v>
      </c>
    </row>
    <row customHeight="true" ht="57.75" outlineLevel="0" r="11">
      <c r="A11" s="23" t="s">
        <v>12</v>
      </c>
      <c r="B11" s="26" t="s">
        <v>13</v>
      </c>
      <c r="C11" s="25" t="n">
        <v>1400</v>
      </c>
    </row>
    <row customHeight="true" hidden="true" ht="57.75" outlineLevel="0" r="12">
      <c r="A12" s="27" t="s">
        <v>14</v>
      </c>
      <c r="B12" s="26" t="s">
        <v>15</v>
      </c>
      <c r="C12" s="25" t="n">
        <v>295.3</v>
      </c>
    </row>
    <row customHeight="true" ht="33" outlineLevel="0" r="13">
      <c r="A13" s="21" t="s">
        <v>16</v>
      </c>
      <c r="B13" s="22" t="s">
        <v>17</v>
      </c>
      <c r="C13" s="20" t="n">
        <f aca="false" ca="false" dt2D="false" dtr="false" t="normal">C14+C17</f>
        <v>306</v>
      </c>
    </row>
    <row customHeight="true" ht="33" outlineLevel="0" r="14">
      <c r="A14" s="28" t="s">
        <v>18</v>
      </c>
      <c r="B14" s="29" t="s">
        <v>19</v>
      </c>
      <c r="C14" s="30" t="n">
        <f aca="false" ca="false" dt2D="false" dtr="false" t="normal">C15+C16</f>
        <v>305</v>
      </c>
    </row>
    <row customHeight="true" ht="30" outlineLevel="0" r="15">
      <c r="A15" s="31" t="s">
        <v>20</v>
      </c>
      <c r="B15" s="32" t="s">
        <v>21</v>
      </c>
      <c r="C15" s="25" t="n">
        <v>300</v>
      </c>
    </row>
    <row customHeight="true" ht="69" outlineLevel="0" r="16">
      <c r="A16" s="31" t="s">
        <v>22</v>
      </c>
      <c r="B16" s="33" t="s">
        <v>23</v>
      </c>
      <c r="C16" s="34" t="n">
        <v>5</v>
      </c>
    </row>
    <row customHeight="true" ht="29.25" outlineLevel="0" r="17">
      <c r="A17" s="35" t="s">
        <v>24</v>
      </c>
      <c r="B17" s="36" t="s">
        <v>25</v>
      </c>
      <c r="C17" s="30" t="n">
        <f aca="false" ca="false" dt2D="false" dtr="false" t="normal">C18</f>
        <v>1</v>
      </c>
    </row>
    <row customHeight="true" ht="29.25" outlineLevel="0" r="18">
      <c r="A18" s="23" t="s">
        <v>26</v>
      </c>
      <c r="B18" s="26" t="s">
        <v>25</v>
      </c>
      <c r="C18" s="25" t="n">
        <v>1</v>
      </c>
    </row>
    <row customFormat="true" customHeight="true" ht="27" outlineLevel="0" r="19" s="17">
      <c r="A19" s="18" t="s">
        <v>27</v>
      </c>
      <c r="B19" s="22" t="s">
        <v>28</v>
      </c>
      <c r="C19" s="20" t="n">
        <f aca="false" ca="false" dt2D="false" dtr="false" t="normal">C22+C20</f>
        <v>152.5</v>
      </c>
    </row>
    <row customHeight="true" ht="29.25" outlineLevel="0" r="20">
      <c r="A20" s="18" t="s">
        <v>29</v>
      </c>
      <c r="B20" s="22" t="s">
        <v>30</v>
      </c>
      <c r="C20" s="30" t="n">
        <f aca="false" ca="false" dt2D="false" dtr="false" t="normal">C21</f>
        <v>9</v>
      </c>
    </row>
    <row customHeight="true" ht="39.75" outlineLevel="0" r="21">
      <c r="A21" s="37" t="s">
        <v>31</v>
      </c>
      <c r="B21" s="26" t="s">
        <v>32</v>
      </c>
      <c r="C21" s="25" t="n">
        <v>9</v>
      </c>
    </row>
    <row customFormat="true" customHeight="true" ht="27.75" outlineLevel="0" r="22" s="17">
      <c r="A22" s="21" t="s">
        <v>33</v>
      </c>
      <c r="B22" s="22" t="s">
        <v>34</v>
      </c>
      <c r="C22" s="20" t="n">
        <f aca="false" ca="false" dt2D="false" dtr="false" t="normal">C23+C25</f>
        <v>143.5</v>
      </c>
    </row>
    <row customHeight="true" ht="27" outlineLevel="0" r="23">
      <c r="A23" s="38" t="s">
        <v>35</v>
      </c>
      <c r="B23" s="22" t="s">
        <v>36</v>
      </c>
      <c r="C23" s="39" t="n">
        <f aca="false" ca="false" dt2D="false" dtr="false" t="normal">C24</f>
        <v>112.1</v>
      </c>
    </row>
    <row customHeight="true" ht="33" outlineLevel="0" r="24">
      <c r="A24" s="23" t="s">
        <v>37</v>
      </c>
      <c r="B24" s="26" t="s">
        <v>38</v>
      </c>
      <c r="C24" s="40" t="n">
        <v>112.1</v>
      </c>
    </row>
    <row customFormat="true" customHeight="true" ht="28.5" outlineLevel="0" r="25" s="17">
      <c r="A25" s="21" t="s">
        <v>39</v>
      </c>
      <c r="B25" s="22" t="s">
        <v>40</v>
      </c>
      <c r="C25" s="39" t="n">
        <f aca="false" ca="false" dt2D="false" dtr="false" t="normal">C26</f>
        <v>31.4</v>
      </c>
    </row>
    <row customHeight="true" ht="33.4500007629395" outlineLevel="0" r="26">
      <c r="A26" s="23" t="s">
        <v>41</v>
      </c>
      <c r="B26" s="26" t="s">
        <v>42</v>
      </c>
      <c r="C26" s="40" t="n">
        <v>31.4</v>
      </c>
    </row>
    <row customFormat="true" customHeight="true" ht="24" outlineLevel="0" r="27" s="17">
      <c r="A27" s="21" t="s">
        <v>43</v>
      </c>
      <c r="B27" s="22" t="s">
        <v>44</v>
      </c>
      <c r="C27" s="20" t="n">
        <f aca="false" ca="false" dt2D="false" dtr="false" t="normal">C28</f>
        <v>40</v>
      </c>
    </row>
    <row customFormat="true" customHeight="true" ht="42.75" outlineLevel="0" r="28" s="17">
      <c r="A28" s="21" t="s">
        <v>45</v>
      </c>
      <c r="B28" s="22" t="s">
        <v>46</v>
      </c>
      <c r="C28" s="30" t="n">
        <f aca="false" ca="false" dt2D="false" dtr="false" t="normal">C29</f>
        <v>40</v>
      </c>
    </row>
    <row customHeight="true" ht="54" outlineLevel="0" r="29">
      <c r="A29" s="23" t="s">
        <v>47</v>
      </c>
      <c r="B29" s="26" t="s">
        <v>48</v>
      </c>
      <c r="C29" s="25" t="n">
        <v>40</v>
      </c>
    </row>
    <row customFormat="true" customHeight="true" ht="37.5" outlineLevel="0" r="30" s="17">
      <c r="A30" s="21" t="s">
        <v>49</v>
      </c>
      <c r="B30" s="22" t="s">
        <v>50</v>
      </c>
      <c r="C30" s="20" t="n">
        <f aca="false" ca="false" dt2D="false" dtr="false" t="normal">C35+C37+C33</f>
        <v>586.3</v>
      </c>
    </row>
    <row customFormat="true" customHeight="true" hidden="true" ht="43.5" outlineLevel="0" r="31" s="17">
      <c r="A31" s="21" t="s">
        <v>51</v>
      </c>
      <c r="B31" s="22" t="s">
        <v>52</v>
      </c>
      <c r="C31" s="41" t="n">
        <f aca="false" ca="false" dt2D="false" dtr="false" t="normal">C32</f>
        <v>0</v>
      </c>
    </row>
    <row customFormat="true" customHeight="true" hidden="true" ht="42.75" outlineLevel="0" r="32" s="17">
      <c r="A32" s="23" t="s">
        <v>53</v>
      </c>
      <c r="B32" s="26" t="s">
        <v>54</v>
      </c>
      <c r="C32" s="40" t="n"/>
    </row>
    <row customFormat="true" customHeight="true" ht="55.9500007629395" outlineLevel="0" r="33" s="17">
      <c r="A33" s="21" t="s">
        <v>51</v>
      </c>
      <c r="B33" s="22" t="s">
        <v>52</v>
      </c>
      <c r="C33" s="41" t="n">
        <f aca="false" ca="false" dt2D="false" dtr="false" t="normal">C34</f>
        <v>2.5</v>
      </c>
    </row>
    <row customFormat="true" customHeight="true" ht="59.7000007629395" outlineLevel="0" r="34" s="17">
      <c r="A34" s="23" t="s">
        <v>53</v>
      </c>
      <c r="B34" s="26" t="s">
        <v>54</v>
      </c>
      <c r="C34" s="40" t="n">
        <v>2.5</v>
      </c>
    </row>
    <row customHeight="true" ht="56.7000007629395" outlineLevel="0" r="35">
      <c r="A35" s="21" t="s">
        <v>55</v>
      </c>
      <c r="B35" s="22" t="s">
        <v>56</v>
      </c>
      <c r="C35" s="20" t="n">
        <f aca="false" ca="false" dt2D="false" dtr="false" t="normal">C36</f>
        <v>95.9</v>
      </c>
    </row>
    <row customHeight="true" ht="54.75" outlineLevel="0" r="36">
      <c r="A36" s="23" t="s">
        <v>57</v>
      </c>
      <c r="B36" s="26" t="s">
        <v>58</v>
      </c>
      <c r="C36" s="25" t="n">
        <v>95.9</v>
      </c>
    </row>
    <row customHeight="true" ht="54.75" outlineLevel="0" r="37">
      <c r="A37" s="21" t="s">
        <v>59</v>
      </c>
      <c r="B37" s="29" t="s">
        <v>60</v>
      </c>
      <c r="C37" s="30" t="n">
        <f aca="false" ca="false" dt2D="false" dtr="false" t="normal">C38</f>
        <v>487.9</v>
      </c>
    </row>
    <row customHeight="true" ht="60" outlineLevel="0" r="38">
      <c r="A38" s="23" t="s">
        <v>61</v>
      </c>
      <c r="B38" s="42" t="s">
        <v>62</v>
      </c>
      <c r="C38" s="25" t="n">
        <v>487.9</v>
      </c>
    </row>
    <row customHeight="true" ht="0.75" outlineLevel="0" r="39">
      <c r="A39" s="21" t="s">
        <v>63</v>
      </c>
      <c r="B39" s="22" t="s">
        <v>64</v>
      </c>
      <c r="C39" s="30" t="n">
        <f aca="false" ca="false" dt2D="false" dtr="false" t="normal">C41</f>
        <v>0</v>
      </c>
    </row>
    <row customHeight="true" hidden="true" ht="36.75" outlineLevel="0" r="40">
      <c r="A40" s="21" t="s">
        <v>65</v>
      </c>
      <c r="B40" s="22" t="s">
        <v>66</v>
      </c>
      <c r="C40" s="30" t="n">
        <f aca="false" ca="false" dt2D="false" dtr="false" t="normal">C41</f>
        <v>0</v>
      </c>
    </row>
    <row customHeight="true" hidden="true" ht="42" outlineLevel="0" r="41">
      <c r="A41" s="23" t="s">
        <v>67</v>
      </c>
      <c r="B41" s="26" t="s">
        <v>68</v>
      </c>
      <c r="C41" s="25" t="n">
        <v>0</v>
      </c>
    </row>
    <row customFormat="true" customHeight="true" hidden="true" ht="47.25" outlineLevel="0" r="42" s="17">
      <c r="A42" s="21" t="s">
        <v>69</v>
      </c>
      <c r="B42" s="22" t="s">
        <v>70</v>
      </c>
      <c r="C42" s="20" t="n">
        <f aca="false" ca="false" dt2D="false" dtr="false" t="normal">C43</f>
        <v>0</v>
      </c>
    </row>
    <row customFormat="true" customHeight="true" hidden="true" ht="45" outlineLevel="0" r="43" s="17">
      <c r="A43" s="23" t="s">
        <v>71</v>
      </c>
      <c r="B43" s="26" t="s">
        <v>60</v>
      </c>
      <c r="C43" s="30" t="n">
        <f aca="false" ca="false" dt2D="false" dtr="false" t="normal">C44</f>
        <v>0</v>
      </c>
    </row>
    <row customHeight="true" hidden="true" ht="36" outlineLevel="0" r="44">
      <c r="A44" s="23" t="s">
        <v>72</v>
      </c>
      <c r="B44" s="26" t="s">
        <v>62</v>
      </c>
      <c r="C44" s="25" t="n">
        <v>0</v>
      </c>
    </row>
    <row customFormat="true" customHeight="true" hidden="true" ht="33.75" outlineLevel="0" r="45" s="17">
      <c r="A45" s="21" t="s">
        <v>73</v>
      </c>
      <c r="B45" s="22" t="s">
        <v>74</v>
      </c>
      <c r="C45" s="20" t="n">
        <f aca="false" ca="false" dt2D="false" dtr="false" t="normal">C46</f>
        <v>0</v>
      </c>
    </row>
    <row customFormat="true" customHeight="true" hidden="true" ht="0.75" outlineLevel="0" r="46" s="17">
      <c r="A46" s="21" t="s">
        <v>75</v>
      </c>
      <c r="B46" s="22" t="s">
        <v>76</v>
      </c>
      <c r="C46" s="30" t="n">
        <f aca="false" ca="false" dt2D="false" dtr="false" t="normal">C47</f>
        <v>0</v>
      </c>
    </row>
    <row customHeight="true" hidden="true" ht="27" outlineLevel="0" r="47">
      <c r="A47" s="23" t="s">
        <v>77</v>
      </c>
      <c r="B47" s="26" t="s">
        <v>78</v>
      </c>
      <c r="C47" s="25" t="n">
        <f aca="false" ca="false" dt2D="false" dtr="false" t="normal">C48</f>
        <v>0</v>
      </c>
    </row>
    <row customHeight="true" hidden="true" ht="39" outlineLevel="0" r="48">
      <c r="A48" s="23" t="s">
        <v>79</v>
      </c>
      <c r="B48" s="26" t="s">
        <v>80</v>
      </c>
      <c r="C48" s="25" t="n">
        <v>0</v>
      </c>
    </row>
    <row customFormat="true" customHeight="true" hidden="true" ht="39" outlineLevel="0" r="49" s="17">
      <c r="A49" s="21" t="s">
        <v>81</v>
      </c>
      <c r="B49" s="22" t="s">
        <v>82</v>
      </c>
      <c r="C49" s="20" t="n">
        <f aca="false" ca="false" dt2D="false" dtr="false" t="normal">C50</f>
        <v>0</v>
      </c>
    </row>
    <row customHeight="true" hidden="true" ht="36.75" outlineLevel="0" r="50">
      <c r="A50" s="23" t="s">
        <v>83</v>
      </c>
      <c r="B50" s="26" t="s">
        <v>84</v>
      </c>
      <c r="C50" s="25" t="n">
        <f aca="false" ca="false" dt2D="false" dtr="false" t="normal">C51</f>
        <v>0</v>
      </c>
    </row>
    <row customHeight="true" hidden="true" ht="36.75" outlineLevel="0" r="51">
      <c r="A51" s="23" t="s">
        <v>85</v>
      </c>
      <c r="B51" s="26" t="s">
        <v>86</v>
      </c>
      <c r="C51" s="25" t="n">
        <v>0</v>
      </c>
    </row>
    <row customHeight="true" ht="37.5" outlineLevel="0" r="52">
      <c r="A52" s="18" t="s">
        <v>87</v>
      </c>
      <c r="B52" s="22" t="s">
        <v>88</v>
      </c>
      <c r="C52" s="41" t="n">
        <f aca="false" ca="false" dt2D="false" dtr="false" t="normal">C53+C123</f>
        <v>40526.5</v>
      </c>
    </row>
    <row customHeight="true" ht="33.75" outlineLevel="0" r="53">
      <c r="A53" s="18" t="s">
        <v>89</v>
      </c>
      <c r="B53" s="22" t="s">
        <v>90</v>
      </c>
      <c r="C53" s="43" t="n">
        <f aca="false" ca="false" dt2D="false" dtr="false" t="normal">C54+C67+C76+C62</f>
        <v>40526.5</v>
      </c>
    </row>
    <row customHeight="true" ht="24.75" outlineLevel="0" r="54">
      <c r="A54" s="18" t="s">
        <v>91</v>
      </c>
      <c r="B54" s="22" t="s">
        <v>92</v>
      </c>
      <c r="C54" s="30" t="n">
        <f aca="false" ca="false" dt2D="false" dtr="false" t="normal">C55+C60+C58</f>
        <v>7320.5</v>
      </c>
    </row>
    <row customFormat="true" customHeight="true" ht="24.75" outlineLevel="0" r="55" s="17">
      <c r="A55" s="37" t="s">
        <v>93</v>
      </c>
      <c r="B55" s="44" t="s">
        <v>94</v>
      </c>
      <c r="C55" s="25" t="n">
        <f aca="false" ca="false" dt2D="false" dtr="false" t="normal">C56+C57</f>
        <v>3138.6</v>
      </c>
    </row>
    <row customFormat="true" customHeight="true" hidden="true" ht="29.1000003814697" outlineLevel="0" r="56" s="17">
      <c r="A56" s="45" t="s">
        <v>95</v>
      </c>
      <c r="B56" s="46" t="s">
        <v>96</v>
      </c>
      <c r="C56" s="47" t="n">
        <v>0</v>
      </c>
    </row>
    <row customFormat="true" customHeight="true" ht="27.75" outlineLevel="0" r="57" s="17">
      <c r="A57" s="48" t="s">
        <v>95</v>
      </c>
      <c r="B57" s="42" t="s">
        <v>96</v>
      </c>
      <c r="C57" s="34" t="n">
        <v>3138.6</v>
      </c>
    </row>
    <row customFormat="true" customHeight="true" ht="33" outlineLevel="0" r="58" s="17">
      <c r="A58" s="37" t="s">
        <v>97</v>
      </c>
      <c r="B58" s="26" t="s">
        <v>98</v>
      </c>
      <c r="C58" s="49" t="n">
        <f aca="false" ca="false" dt2D="false" dtr="false" t="normal">C59</f>
        <v>4181.9</v>
      </c>
    </row>
    <row customFormat="true" customHeight="true" ht="27.75" outlineLevel="0" r="59" s="17">
      <c r="A59" s="45" t="s">
        <v>99</v>
      </c>
      <c r="B59" s="42" t="s">
        <v>100</v>
      </c>
      <c r="C59" s="47" t="n">
        <v>4181.9</v>
      </c>
    </row>
    <row customFormat="true" customHeight="true" hidden="true" ht="2.25" outlineLevel="0" r="60" s="17">
      <c r="A60" s="28" t="n"/>
      <c r="B60" s="50" t="n"/>
      <c r="C60" s="30" t="n"/>
    </row>
    <row customFormat="true" customHeight="true" hidden="true" ht="22.5" outlineLevel="0" r="61" s="17">
      <c r="A61" s="51" t="n"/>
      <c r="B61" s="42" t="n"/>
      <c r="C61" s="52" t="n"/>
    </row>
    <row customHeight="true" hidden="true" ht="35.0999984741211" outlineLevel="0" r="62">
      <c r="A62" s="18" t="s">
        <v>101</v>
      </c>
      <c r="B62" s="53" t="s">
        <v>102</v>
      </c>
      <c r="C62" s="30" t="n">
        <f aca="false" ca="false" dt2D="false" dtr="false" t="normal">C63</f>
        <v>0</v>
      </c>
    </row>
    <row customHeight="true" hidden="true" ht="26.1000003814697" outlineLevel="0" r="63">
      <c r="A63" s="18" t="s">
        <v>103</v>
      </c>
      <c r="B63" s="50" t="s">
        <v>104</v>
      </c>
      <c r="C63" s="25" t="n">
        <f aca="false" ca="false" dt2D="false" dtr="false" t="normal">C64</f>
        <v>0</v>
      </c>
    </row>
    <row customHeight="true" hidden="true" ht="24" outlineLevel="0" r="64">
      <c r="A64" s="37" t="s">
        <v>105</v>
      </c>
      <c r="B64" s="42" t="s">
        <v>106</v>
      </c>
      <c r="C64" s="25" t="n">
        <f aca="false" ca="false" dt2D="false" dtr="false" t="normal">C65+C66</f>
        <v>0</v>
      </c>
    </row>
    <row customHeight="true" hidden="true" ht="57.4500007629395" outlineLevel="0" r="65">
      <c r="A65" s="37" t="s">
        <v>107</v>
      </c>
      <c r="B65" s="42" t="s">
        <v>108</v>
      </c>
      <c r="C65" s="25" t="n">
        <v>0</v>
      </c>
    </row>
    <row customHeight="true" hidden="true" ht="30" outlineLevel="0" r="66">
      <c r="A66" s="37" t="s">
        <v>109</v>
      </c>
      <c r="B66" s="46" t="s">
        <v>110</v>
      </c>
      <c r="C66" s="25" t="n">
        <v>0</v>
      </c>
    </row>
    <row customHeight="true" ht="38.25" outlineLevel="0" r="67">
      <c r="A67" s="18" t="s">
        <v>111</v>
      </c>
      <c r="B67" s="22" t="s">
        <v>112</v>
      </c>
      <c r="C67" s="30" t="n">
        <f aca="false" ca="false" dt2D="false" dtr="false" t="normal">C70+C74</f>
        <v>213.1</v>
      </c>
    </row>
    <row customHeight="true" hidden="true" ht="50.25" outlineLevel="0" r="68">
      <c r="A68" s="37" t="n"/>
      <c r="B68" s="26" t="n"/>
      <c r="C68" s="25" t="n"/>
    </row>
    <row customHeight="true" hidden="true" ht="63.75" outlineLevel="0" r="69">
      <c r="A69" s="37" t="n"/>
      <c r="B69" s="26" t="n"/>
      <c r="C69" s="25" t="n"/>
    </row>
    <row customHeight="true" ht="41.25" outlineLevel="0" r="70">
      <c r="A70" s="18" t="s">
        <v>113</v>
      </c>
      <c r="B70" s="22" t="s">
        <v>114</v>
      </c>
      <c r="C70" s="30" t="n">
        <f aca="false" ca="false" dt2D="false" dtr="false" t="normal">C71</f>
        <v>37.6</v>
      </c>
    </row>
    <row customHeight="true" ht="31.3500003814697" outlineLevel="0" r="71">
      <c r="A71" s="37" t="s">
        <v>115</v>
      </c>
      <c r="B71" s="26" t="s">
        <v>116</v>
      </c>
      <c r="C71" s="25" t="n">
        <f aca="false" ca="false" dt2D="false" dtr="false" t="normal">SUM(C72:C73)</f>
        <v>37.6</v>
      </c>
    </row>
    <row customHeight="true" ht="38.7000007629395" outlineLevel="0" r="72">
      <c r="A72" s="37" t="s">
        <v>117</v>
      </c>
      <c r="B72" s="26" t="s">
        <v>118</v>
      </c>
      <c r="C72" s="25" t="n">
        <v>37.6</v>
      </c>
    </row>
    <row customHeight="true" ht="0.75" outlineLevel="0" r="73">
      <c r="A73" s="37" t="s">
        <v>117</v>
      </c>
      <c r="B73" s="26" t="s">
        <v>119</v>
      </c>
      <c r="C73" s="25" t="n">
        <v>0</v>
      </c>
    </row>
    <row customHeight="true" ht="32.7000007629395" outlineLevel="0" r="74">
      <c r="A74" s="18" t="s">
        <v>120</v>
      </c>
      <c r="B74" s="22" t="s">
        <v>121</v>
      </c>
      <c r="C74" s="30" t="n">
        <f aca="false" ca="false" dt2D="false" dtr="false" t="normal">C75</f>
        <v>175.5</v>
      </c>
    </row>
    <row customHeight="true" ht="33" outlineLevel="0" r="75">
      <c r="A75" s="37" t="s">
        <v>122</v>
      </c>
      <c r="B75" s="26" t="s">
        <v>123</v>
      </c>
      <c r="C75" s="25" t="n">
        <v>175.5</v>
      </c>
    </row>
    <row customHeight="true" ht="22.5" outlineLevel="0" r="76">
      <c r="A76" s="18" t="s">
        <v>124</v>
      </c>
      <c r="B76" s="22" t="s">
        <v>125</v>
      </c>
      <c r="C76" s="30" t="n">
        <f aca="false" ca="false" dt2D="false" dtr="false" t="normal">C88+C77</f>
        <v>32992.9</v>
      </c>
    </row>
    <row customHeight="true" ht="44.25" outlineLevel="0" r="77">
      <c r="A77" s="18" t="s">
        <v>126</v>
      </c>
      <c r="B77" s="22" t="s">
        <v>127</v>
      </c>
      <c r="C77" s="30" t="n">
        <f aca="false" ca="false" dt2D="false" dtr="false" t="normal">C78</f>
        <v>1129.8000000000002</v>
      </c>
    </row>
    <row customHeight="true" ht="51.75" outlineLevel="0" r="78">
      <c r="A78" s="18" t="s">
        <v>128</v>
      </c>
      <c r="B78" s="54" t="s">
        <v>129</v>
      </c>
      <c r="C78" s="30" t="n">
        <f aca="false" ca="false" dt2D="false" dtr="false" t="normal">C79+C83+C87</f>
        <v>1129.8000000000002</v>
      </c>
    </row>
    <row customHeight="true" ht="44.0999984741211" outlineLevel="0" r="79">
      <c r="A79" s="18" t="s">
        <v>130</v>
      </c>
      <c r="B79" s="22" t="s">
        <v>131</v>
      </c>
      <c r="C79" s="55" t="n">
        <f aca="false" ca="false" dt2D="false" dtr="false" t="normal">C80+C81+C82</f>
        <v>561.1</v>
      </c>
    </row>
    <row customHeight="true" ht="16.9500007629395" outlineLevel="0" r="80">
      <c r="A80" s="37" t="s">
        <v>130</v>
      </c>
      <c r="B80" s="56" t="s">
        <v>132</v>
      </c>
      <c r="C80" s="57" t="n">
        <v>181.8</v>
      </c>
      <c r="D80" s="58" t="n"/>
      <c r="E80" s="58" t="n"/>
      <c r="F80" s="58" t="n"/>
      <c r="G80" s="58" t="n"/>
      <c r="H80" s="58" t="n"/>
      <c r="I80" s="58" t="n"/>
      <c r="J80" s="58" t="n"/>
      <c r="K80" s="58" t="n"/>
      <c r="L80" s="58" t="n"/>
      <c r="M80" s="58" t="n"/>
      <c r="N80" s="58" t="n"/>
      <c r="O80" s="58" t="n"/>
      <c r="P80" s="58" t="n"/>
      <c r="Q80" s="58" t="n"/>
      <c r="R80" s="58" t="n"/>
      <c r="S80" s="58" t="n"/>
      <c r="T80" s="58" t="n"/>
      <c r="U80" s="58" t="n"/>
      <c r="V80" s="58" t="n"/>
      <c r="W80" s="58" t="n"/>
      <c r="X80" s="58" t="n"/>
      <c r="Y80" s="58" t="n"/>
      <c r="Z80" s="58" t="n"/>
      <c r="AA80" s="58" t="n"/>
      <c r="AB80" s="58" t="n"/>
      <c r="AC80" s="58" t="n"/>
      <c r="AD80" s="58" t="n"/>
      <c r="AE80" s="58" t="n"/>
      <c r="AF80" s="59" t="n"/>
    </row>
    <row customHeight="true" ht="19.3500003814697" outlineLevel="0" r="81">
      <c r="A81" s="37" t="s">
        <v>130</v>
      </c>
      <c r="B81" s="26" t="s">
        <v>133</v>
      </c>
      <c r="C81" s="47" t="n">
        <v>379.3</v>
      </c>
    </row>
    <row customHeight="true" hidden="true" ht="0.449999988079071" outlineLevel="0" r="82">
      <c r="A82" s="37" t="s">
        <v>130</v>
      </c>
      <c r="B82" s="26" t="s">
        <v>134</v>
      </c>
      <c r="C82" s="60" t="n">
        <v>0</v>
      </c>
    </row>
    <row customHeight="true" ht="44.0999984741211" outlineLevel="0" r="83">
      <c r="A83" s="18" t="s">
        <v>130</v>
      </c>
      <c r="B83" s="22" t="s">
        <v>135</v>
      </c>
      <c r="C83" s="30" t="n">
        <f aca="false" ca="false" dt2D="false" dtr="false" t="normal">C84+C85</f>
        <v>197.8</v>
      </c>
    </row>
    <row customHeight="true" ht="31.5" outlineLevel="0" r="84">
      <c r="A84" s="37" t="s">
        <v>130</v>
      </c>
      <c r="B84" s="26" t="s">
        <v>136</v>
      </c>
      <c r="C84" s="25" t="n">
        <v>38.2</v>
      </c>
    </row>
    <row customHeight="true" ht="31.5" outlineLevel="0" r="85">
      <c r="A85" s="37" t="s">
        <v>130</v>
      </c>
      <c r="B85" s="26" t="s">
        <v>137</v>
      </c>
      <c r="C85" s="25" t="n">
        <v>159.6</v>
      </c>
    </row>
    <row customHeight="true" ht="41.0999984741211" outlineLevel="0" r="86">
      <c r="A86" s="18" t="s">
        <v>130</v>
      </c>
      <c r="B86" s="22" t="s">
        <v>138</v>
      </c>
      <c r="C86" s="25" t="n">
        <f aca="false" ca="false" dt2D="false" dtr="false" t="normal">C87</f>
        <v>370.9</v>
      </c>
    </row>
    <row customHeight="true" ht="45" outlineLevel="0" r="87">
      <c r="A87" s="37" t="s">
        <v>130</v>
      </c>
      <c r="B87" s="26" t="s">
        <v>139</v>
      </c>
      <c r="C87" s="25" t="n">
        <v>370.9</v>
      </c>
    </row>
    <row customHeight="true" ht="23.25" outlineLevel="0" r="88">
      <c r="A88" s="18" t="s">
        <v>140</v>
      </c>
      <c r="B88" s="22" t="s">
        <v>141</v>
      </c>
      <c r="C88" s="30" t="n">
        <f aca="false" ca="false" dt2D="false" dtr="false" t="normal">C89</f>
        <v>31863.1</v>
      </c>
    </row>
    <row customHeight="true" ht="22.9500007629395" outlineLevel="0" r="89">
      <c r="A89" s="18" t="s">
        <v>142</v>
      </c>
      <c r="B89" s="22" t="s">
        <v>143</v>
      </c>
      <c r="C89" s="30" t="n">
        <f aca="false" ca="false" dt2D="false" dtr="false" t="normal">C90+C92+C94+C103+C107+C114+C116+C118+C120</f>
        <v>31863.1</v>
      </c>
    </row>
    <row customHeight="true" ht="31.5" outlineLevel="0" r="90">
      <c r="A90" s="18" t="s">
        <v>144</v>
      </c>
      <c r="B90" s="22" t="s">
        <v>145</v>
      </c>
      <c r="C90" s="30" t="n">
        <f aca="false" ca="false" dt2D="false" dtr="false" t="normal">C91</f>
        <v>6249.2</v>
      </c>
    </row>
    <row customHeight="true" ht="45.4500007629395" outlineLevel="0" r="91">
      <c r="A91" s="37" t="s">
        <v>144</v>
      </c>
      <c r="B91" s="26" t="s">
        <v>146</v>
      </c>
      <c r="C91" s="25" t="n">
        <v>6249.2</v>
      </c>
    </row>
    <row customHeight="true" ht="40.9500007629395" outlineLevel="0" r="92">
      <c r="A92" s="18" t="s">
        <v>144</v>
      </c>
      <c r="B92" s="22" t="s">
        <v>147</v>
      </c>
      <c r="C92" s="30" t="n">
        <f aca="false" ca="false" dt2D="false" dtr="false" t="normal">C93</f>
        <v>82.3</v>
      </c>
    </row>
    <row customHeight="true" ht="31.5" outlineLevel="0" r="93">
      <c r="A93" s="37" t="s">
        <v>144</v>
      </c>
      <c r="B93" s="26" t="s">
        <v>148</v>
      </c>
      <c r="C93" s="25" t="n">
        <v>82.3</v>
      </c>
    </row>
    <row customHeight="true" ht="71.25" outlineLevel="0" r="94">
      <c r="A94" s="18" t="s">
        <v>144</v>
      </c>
      <c r="B94" s="22" t="s">
        <v>149</v>
      </c>
      <c r="C94" s="30" t="n">
        <f aca="false" ca="false" dt2D="false" dtr="false" t="normal">C98+C99+C102</f>
        <v>7871.9</v>
      </c>
    </row>
    <row customHeight="true" hidden="true" ht="42.75" outlineLevel="0" r="95">
      <c r="A95" s="18" t="s">
        <v>150</v>
      </c>
      <c r="B95" s="22" t="s">
        <v>151</v>
      </c>
      <c r="C95" s="25" t="n">
        <f aca="false" ca="false" dt2D="false" dtr="false" t="normal">C96</f>
        <v>0</v>
      </c>
    </row>
    <row customHeight="true" hidden="true" ht="41.25" outlineLevel="0" r="96">
      <c r="A96" s="37" t="s">
        <v>152</v>
      </c>
      <c r="B96" s="26" t="s">
        <v>153</v>
      </c>
      <c r="C96" s="25" t="n"/>
    </row>
    <row customHeight="true" hidden="true" ht="44.25" outlineLevel="0" r="97">
      <c r="A97" s="37" t="s">
        <v>154</v>
      </c>
      <c r="B97" s="26" t="s">
        <v>155</v>
      </c>
      <c r="C97" s="25" t="n"/>
    </row>
    <row customHeight="true" ht="24" outlineLevel="0" r="98">
      <c r="A98" s="37" t="s">
        <v>144</v>
      </c>
      <c r="B98" s="26" t="s">
        <v>156</v>
      </c>
      <c r="C98" s="25" t="n">
        <v>4199.5</v>
      </c>
    </row>
    <row customHeight="true" ht="27.8999996185303" outlineLevel="0" r="99">
      <c r="A99" s="37" t="s">
        <v>144</v>
      </c>
      <c r="B99" s="26" t="s">
        <v>157</v>
      </c>
      <c r="C99" s="25" t="n">
        <v>3672.4</v>
      </c>
    </row>
    <row customHeight="true" hidden="true" ht="0.449999988079071" outlineLevel="0" r="100">
      <c r="A100" s="18" t="s">
        <v>144</v>
      </c>
      <c r="B100" s="22" t="s">
        <v>158</v>
      </c>
      <c r="C100" s="30" t="n">
        <f aca="false" ca="false" dt2D="false" dtr="false" t="normal">C101</f>
        <v>0</v>
      </c>
    </row>
    <row customHeight="true" hidden="true" ht="59.0999984741211" outlineLevel="0" r="101">
      <c r="A101" s="37" t="s">
        <v>144</v>
      </c>
      <c r="B101" s="26" t="s">
        <v>159</v>
      </c>
      <c r="C101" s="25" t="n">
        <v>0</v>
      </c>
    </row>
    <row customHeight="true" hidden="true" ht="47.0999984741211" outlineLevel="0" r="102">
      <c r="A102" s="37" t="s">
        <v>144</v>
      </c>
      <c r="B102" s="26" t="s">
        <v>160</v>
      </c>
      <c r="C102" s="25" t="n">
        <v>0</v>
      </c>
    </row>
    <row customHeight="true" ht="42.9000015258789" outlineLevel="0" r="103">
      <c r="A103" s="18" t="s">
        <v>144</v>
      </c>
      <c r="B103" s="22" t="s">
        <v>161</v>
      </c>
      <c r="C103" s="30" t="n">
        <f aca="false" ca="false" dt2D="false" dtr="false" t="normal">C104+C105+C106</f>
        <v>2858.2999999999997</v>
      </c>
    </row>
    <row customHeight="true" ht="33" outlineLevel="0" r="104">
      <c r="A104" s="37" t="s">
        <v>144</v>
      </c>
      <c r="B104" s="26" t="s">
        <v>162</v>
      </c>
      <c r="C104" s="25" t="n">
        <v>102.1</v>
      </c>
    </row>
    <row customHeight="true" ht="31.5" outlineLevel="0" r="105">
      <c r="A105" s="37" t="s">
        <v>144</v>
      </c>
      <c r="B105" s="26" t="s">
        <v>163</v>
      </c>
      <c r="C105" s="25" t="n">
        <v>10</v>
      </c>
    </row>
    <row customHeight="true" ht="40.9500007629395" outlineLevel="0" r="106">
      <c r="A106" s="37" t="s">
        <v>144</v>
      </c>
      <c r="B106" s="26" t="s">
        <v>164</v>
      </c>
      <c r="C106" s="25" t="n">
        <v>2746.2</v>
      </c>
    </row>
    <row customHeight="true" ht="50.0999984741211" outlineLevel="0" r="107">
      <c r="A107" s="18" t="s">
        <v>144</v>
      </c>
      <c r="B107" s="22" t="s">
        <v>165</v>
      </c>
      <c r="C107" s="30" t="n">
        <f aca="false" ca="false" dt2D="false" dtr="false" t="normal">C108+C109+C110+C113</f>
        <v>8180.3</v>
      </c>
    </row>
    <row customHeight="true" ht="18.75" outlineLevel="0" r="108">
      <c r="A108" s="37" t="s">
        <v>144</v>
      </c>
      <c r="B108" s="26" t="s">
        <v>166</v>
      </c>
      <c r="C108" s="25" t="n">
        <v>414.2</v>
      </c>
    </row>
    <row customHeight="true" ht="17.7000007629395" outlineLevel="0" r="109">
      <c r="A109" s="37" t="s">
        <v>144</v>
      </c>
      <c r="B109" s="26" t="s">
        <v>167</v>
      </c>
      <c r="C109" s="25" t="n">
        <v>7766.1</v>
      </c>
    </row>
    <row customHeight="true" hidden="true" ht="1.20000004768372" outlineLevel="0" r="110">
      <c r="A110" s="48" t="s">
        <v>144</v>
      </c>
      <c r="B110" s="42" t="s">
        <v>168</v>
      </c>
      <c r="C110" s="61" t="s">
        <v>169</v>
      </c>
    </row>
    <row customHeight="true" hidden="true" ht="0.449999988079071" outlineLevel="0" r="111">
      <c r="A111" s="18" t="s">
        <v>144</v>
      </c>
      <c r="B111" s="36" t="s">
        <v>170</v>
      </c>
      <c r="C111" s="30" t="n">
        <f aca="false" ca="false" dt2D="false" dtr="false" t="normal">C112</f>
        <v>0</v>
      </c>
    </row>
    <row customHeight="true" hidden="true" ht="33.4500007629395" outlineLevel="0" r="112">
      <c r="A112" s="37" t="s">
        <v>144</v>
      </c>
      <c r="B112" s="26" t="s">
        <v>171</v>
      </c>
      <c r="C112" s="25" t="n">
        <v>0</v>
      </c>
    </row>
    <row customHeight="true" hidden="true" ht="33.4500007629395" outlineLevel="0" r="113">
      <c r="A113" s="37" t="s">
        <v>144</v>
      </c>
      <c r="B113" s="26" t="s">
        <v>172</v>
      </c>
      <c r="C113" s="25" t="n">
        <v>0</v>
      </c>
    </row>
    <row customHeight="true" ht="45.75" outlineLevel="0" r="114">
      <c r="A114" s="18" t="s">
        <v>144</v>
      </c>
      <c r="B114" s="22" t="s">
        <v>173</v>
      </c>
      <c r="C114" s="30" t="n">
        <f aca="false" ca="false" dt2D="false" dtr="false" t="normal">C115</f>
        <v>248.5</v>
      </c>
    </row>
    <row customHeight="true" ht="60" outlineLevel="0" r="115">
      <c r="A115" s="37" t="s">
        <v>144</v>
      </c>
      <c r="B115" s="26" t="s">
        <v>174</v>
      </c>
      <c r="C115" s="25" t="n">
        <v>248.5</v>
      </c>
    </row>
    <row customHeight="true" ht="60" outlineLevel="0" r="116">
      <c r="A116" s="18" t="s">
        <v>144</v>
      </c>
      <c r="B116" s="62" t="s">
        <v>175</v>
      </c>
      <c r="C116" s="30" t="n">
        <f aca="false" ca="false" dt2D="false" dtr="false" t="normal">C117</f>
        <v>4181.8</v>
      </c>
    </row>
    <row customHeight="true" ht="41.25" outlineLevel="0" r="117">
      <c r="A117" s="37" t="s">
        <v>144</v>
      </c>
      <c r="B117" s="63" t="s">
        <v>176</v>
      </c>
      <c r="C117" s="25" t="n">
        <v>4181.8</v>
      </c>
    </row>
    <row customHeight="true" ht="41.25" outlineLevel="0" r="118">
      <c r="A118" s="18" t="s">
        <v>144</v>
      </c>
      <c r="B118" s="62" t="s">
        <v>177</v>
      </c>
      <c r="C118" s="30" t="n">
        <f aca="false" ca="false" dt2D="false" dtr="false" t="normal">C119</f>
        <v>1848</v>
      </c>
    </row>
    <row customHeight="true" ht="28.3500003814697" outlineLevel="0" r="119">
      <c r="A119" s="37" t="s">
        <v>144</v>
      </c>
      <c r="B119" s="63" t="s">
        <v>178</v>
      </c>
      <c r="C119" s="25" t="n">
        <v>1848</v>
      </c>
    </row>
    <row customHeight="true" ht="24.8999996185303" outlineLevel="0" r="120">
      <c r="A120" s="37" t="s">
        <v>144</v>
      </c>
      <c r="B120" s="26" t="s">
        <v>179</v>
      </c>
      <c r="C120" s="25" t="n">
        <v>342.8</v>
      </c>
    </row>
    <row customHeight="true" hidden="true" ht="1.5" outlineLevel="0" r="121">
      <c r="A121" s="37" t="s">
        <v>180</v>
      </c>
      <c r="B121" s="26" t="s">
        <v>181</v>
      </c>
      <c r="C121" s="25" t="n">
        <v>0</v>
      </c>
    </row>
    <row customHeight="true" hidden="true" ht="46.5" outlineLevel="0" r="122">
      <c r="A122" s="37" t="s">
        <v>182</v>
      </c>
      <c r="B122" s="64" t="s">
        <v>183</v>
      </c>
      <c r="C122" s="25" t="n">
        <f aca="false" ca="false" dt2D="false" dtr="false" t="normal">C123</f>
        <v>0</v>
      </c>
    </row>
    <row customHeight="true" hidden="true" ht="49.5" outlineLevel="0" r="123">
      <c r="A123" s="37" t="s">
        <v>184</v>
      </c>
      <c r="B123" s="64" t="s">
        <v>185</v>
      </c>
      <c r="C123" s="25" t="n">
        <f aca="false" ca="false" dt2D="false" dtr="false" t="normal">C124</f>
        <v>0</v>
      </c>
    </row>
    <row customHeight="true" hidden="true" ht="0.449999988079071" outlineLevel="0" r="124">
      <c r="A124" s="37" t="s">
        <v>186</v>
      </c>
      <c r="B124" s="64" t="s">
        <v>187</v>
      </c>
      <c r="C124" s="25" t="n">
        <v>0</v>
      </c>
    </row>
    <row customHeight="true" ht="31.5" outlineLevel="0" r="125">
      <c r="A125" s="18" t="n"/>
      <c r="B125" s="22" t="s">
        <v>188</v>
      </c>
      <c r="C125" s="20" t="n">
        <f aca="false" ca="false" dt2D="false" dtr="false" t="normal">C8+C52</f>
        <v>43011.3</v>
      </c>
    </row>
    <row customHeight="true" ht="12.75" outlineLevel="0" r="126">
      <c r="A126" s="6" t="n"/>
      <c r="B126" s="7" t="s"/>
    </row>
    <row customHeight="true" ht="12.75" outlineLevel="0" r="127">
      <c r="A127" s="6" t="n"/>
      <c r="B127" s="7" t="s"/>
    </row>
    <row customHeight="true" ht="12.75" outlineLevel="0" r="128">
      <c r="A128" s="6" t="n"/>
      <c r="B128" s="7" t="s"/>
    </row>
    <row customHeight="true" ht="12.75" outlineLevel="0" r="129">
      <c r="A129" s="6" t="n"/>
      <c r="B129" s="7" t="s"/>
    </row>
    <row customHeight="true" ht="12.75" outlineLevel="0" r="130">
      <c r="A130" s="6" t="n"/>
      <c r="B130" s="7" t="s"/>
    </row>
    <row customHeight="true" ht="12.75" outlineLevel="0" r="131">
      <c r="A131" s="6" t="n"/>
      <c r="B131" s="7" t="s"/>
    </row>
    <row customHeight="true" ht="12.75" outlineLevel="0" r="132">
      <c r="A132" s="6" t="n"/>
      <c r="B132" s="7" t="s"/>
    </row>
    <row customHeight="true" ht="12.75" outlineLevel="0" r="133">
      <c r="A133" s="6" t="n"/>
      <c r="B133" s="7" t="s"/>
    </row>
    <row customHeight="true" ht="12.75" outlineLevel="0" r="134">
      <c r="A134" s="6" t="n"/>
      <c r="B134" s="7" t="s"/>
    </row>
    <row customHeight="true" ht="12.75" outlineLevel="0" r="135">
      <c r="A135" s="6" t="n"/>
      <c r="B135" s="7" t="s"/>
    </row>
    <row customHeight="true" ht="12.75" outlineLevel="0" r="136">
      <c r="A136" s="6" t="n"/>
      <c r="B136" s="7" t="s"/>
    </row>
    <row customHeight="true" ht="12.75" outlineLevel="0" r="137">
      <c r="A137" s="6" t="n"/>
      <c r="B137" s="7" t="s"/>
    </row>
    <row customHeight="true" ht="12.75" outlineLevel="0" r="138">
      <c r="A138" s="6" t="n"/>
      <c r="B138" s="7" t="s"/>
    </row>
    <row customHeight="true" ht="12.75" outlineLevel="0" r="139">
      <c r="A139" s="6" t="n"/>
      <c r="B139" s="7" t="s"/>
    </row>
    <row customHeight="true" ht="12.75" outlineLevel="0" r="140">
      <c r="A140" s="6" t="n"/>
      <c r="B140" s="7" t="s"/>
    </row>
    <row customHeight="true" ht="12.75" outlineLevel="0" r="141">
      <c r="A141" s="6" t="n"/>
      <c r="B141" s="7" t="s"/>
    </row>
    <row customHeight="true" ht="12.75" outlineLevel="0" r="142">
      <c r="A142" s="6" t="n"/>
      <c r="B142" s="7" t="s"/>
    </row>
    <row customHeight="true" ht="12.75" outlineLevel="0" r="143">
      <c r="A143" s="6" t="n"/>
      <c r="B143" s="7" t="s"/>
    </row>
    <row customHeight="true" ht="12.75" outlineLevel="0" r="144">
      <c r="A144" s="6" t="n"/>
      <c r="B144" s="7" t="s"/>
    </row>
    <row customHeight="true" ht="12.75" outlineLevel="0" r="145">
      <c r="A145" s="6" t="n"/>
      <c r="B145" s="7" t="s"/>
    </row>
    <row customHeight="true" ht="12.75" outlineLevel="0" r="146">
      <c r="A146" s="6" t="n"/>
      <c r="B146" s="7" t="s"/>
    </row>
    <row customHeight="true" ht="12.75" outlineLevel="0" r="147">
      <c r="A147" s="6" t="n"/>
      <c r="B147" s="7" t="s"/>
    </row>
    <row customHeight="true" ht="12.75" outlineLevel="0" r="148">
      <c r="A148" s="6" t="n"/>
      <c r="B148" s="7" t="s"/>
    </row>
    <row customHeight="true" ht="12.75" outlineLevel="0" r="149">
      <c r="A149" s="6" t="n"/>
      <c r="B149" s="7" t="s"/>
    </row>
    <row customHeight="true" ht="12.75" outlineLevel="0" r="150">
      <c r="A150" s="6" t="n"/>
      <c r="B150" s="7" t="s"/>
    </row>
    <row customHeight="true" ht="12.75" outlineLevel="0" r="151">
      <c r="A151" s="6" t="n"/>
      <c r="B151" s="7" t="s"/>
    </row>
    <row customHeight="true" ht="12.75" outlineLevel="0" r="152">
      <c r="A152" s="6" t="n"/>
      <c r="B152" s="7" t="s"/>
    </row>
    <row customHeight="true" ht="12.75" outlineLevel="0" r="153">
      <c r="A153" s="6" t="n"/>
      <c r="B153" s="7" t="s"/>
    </row>
    <row customHeight="true" ht="12.75" outlineLevel="0" r="154">
      <c r="A154" s="6" t="n"/>
      <c r="B154" s="7" t="s"/>
    </row>
    <row customHeight="true" ht="12.75" outlineLevel="0" r="155">
      <c r="A155" s="6" t="n"/>
      <c r="B155" s="7" t="s"/>
    </row>
    <row customHeight="true" ht="12.75" outlineLevel="0" r="156">
      <c r="A156" s="6" t="n"/>
      <c r="B156" s="7" t="s"/>
    </row>
    <row customHeight="true" ht="12.75" outlineLevel="0" r="157">
      <c r="A157" s="6" t="n"/>
      <c r="B157" s="7" t="s"/>
    </row>
    <row customHeight="true" ht="12.75" outlineLevel="0" r="158">
      <c r="A158" s="6" t="n"/>
      <c r="B158" s="7" t="s"/>
    </row>
    <row customHeight="true" ht="12.75" outlineLevel="0" r="159">
      <c r="A159" s="6" t="n"/>
      <c r="B159" s="7" t="s"/>
    </row>
    <row customHeight="true" ht="12.75" outlineLevel="0" r="160">
      <c r="A160" s="6" t="n"/>
      <c r="B160" s="7" t="s"/>
    </row>
    <row customHeight="true" ht="12.75" outlineLevel="0" r="161">
      <c r="A161" s="6" t="n"/>
      <c r="B161" s="7" t="s"/>
    </row>
    <row customHeight="true" ht="12.75" outlineLevel="0" r="162">
      <c r="A162" s="6" t="n"/>
      <c r="B162" s="7" t="s"/>
    </row>
    <row customHeight="true" ht="12.75" outlineLevel="0" r="163">
      <c r="A163" s="6" t="n"/>
      <c r="B163" s="7" t="s"/>
    </row>
    <row customHeight="true" ht="12.75" outlineLevel="0" r="164">
      <c r="A164" s="6" t="n"/>
      <c r="B164" s="7" t="s"/>
    </row>
    <row customHeight="true" ht="12.75" outlineLevel="0" r="165">
      <c r="A165" s="6" t="n"/>
      <c r="B165" s="7" t="s"/>
    </row>
    <row customHeight="true" ht="12.75" outlineLevel="0" r="166">
      <c r="A166" s="6" t="n"/>
      <c r="B166" s="7" t="s"/>
    </row>
    <row customHeight="true" ht="12.75" outlineLevel="0" r="167">
      <c r="A167" s="6" t="n"/>
      <c r="B167" s="7" t="s"/>
    </row>
    <row customHeight="true" ht="12.75" outlineLevel="0" r="168">
      <c r="A168" s="6" t="n"/>
      <c r="B168" s="7" t="s"/>
    </row>
    <row customHeight="true" ht="12.75" outlineLevel="0" r="169">
      <c r="A169" s="6" t="n"/>
      <c r="B169" s="7" t="s"/>
    </row>
    <row customHeight="true" ht="12.75" outlineLevel="0" r="170">
      <c r="A170" s="6" t="n"/>
      <c r="B170" s="7" t="s"/>
    </row>
    <row customHeight="true" ht="12.75" outlineLevel="0" r="171">
      <c r="A171" s="6" t="n"/>
      <c r="B171" s="7" t="s"/>
    </row>
    <row customHeight="true" ht="12.75" outlineLevel="0" r="172">
      <c r="A172" s="6" t="n"/>
      <c r="B172" s="7" t="s"/>
    </row>
    <row customHeight="true" ht="12.75" outlineLevel="0" r="173">
      <c r="A173" s="6" t="n"/>
      <c r="B173" s="7" t="s"/>
    </row>
    <row customHeight="true" ht="12.75" outlineLevel="0" r="174">
      <c r="A174" s="6" t="n"/>
      <c r="B174" s="7" t="s"/>
    </row>
    <row customHeight="true" ht="12.75" outlineLevel="0" r="175">
      <c r="A175" s="6" t="n"/>
      <c r="B175" s="7" t="s"/>
    </row>
    <row customHeight="true" ht="12.75" outlineLevel="0" r="176">
      <c r="A176" s="6" t="n"/>
      <c r="B176" s="7" t="s"/>
    </row>
    <row customHeight="true" ht="12.75" outlineLevel="0" r="177">
      <c r="A177" s="6" t="n"/>
      <c r="B177" s="7" t="s"/>
    </row>
    <row customHeight="true" ht="12.75" outlineLevel="0" r="178">
      <c r="A178" s="6" t="n"/>
      <c r="B178" s="7" t="s"/>
    </row>
    <row customHeight="true" ht="12.75" outlineLevel="0" r="179">
      <c r="A179" s="6" t="n"/>
      <c r="B179" s="7" t="s"/>
    </row>
    <row customHeight="true" ht="12.75" outlineLevel="0" r="180">
      <c r="A180" s="6" t="n"/>
      <c r="B180" s="7" t="s"/>
    </row>
    <row customHeight="true" ht="12.75" outlineLevel="0" r="181">
      <c r="A181" s="6" t="n"/>
      <c r="B181" s="7" t="s"/>
    </row>
    <row customHeight="true" ht="12.75" outlineLevel="0" r="182">
      <c r="A182" s="6" t="n"/>
      <c r="B182" s="7" t="s"/>
    </row>
    <row customHeight="true" ht="12.75" outlineLevel="0" r="183">
      <c r="A183" s="6" t="n"/>
      <c r="B183" s="7" t="s"/>
    </row>
    <row customHeight="true" ht="12.75" outlineLevel="0" r="184">
      <c r="A184" s="6" t="n"/>
      <c r="B184" s="7" t="s"/>
    </row>
    <row customHeight="true" ht="12.75" outlineLevel="0" r="185">
      <c r="A185" s="6" t="n"/>
      <c r="B185" s="7" t="s"/>
    </row>
    <row customHeight="true" ht="12.75" outlineLevel="0" r="186">
      <c r="A186" s="6" t="n"/>
      <c r="B186" s="7" t="s"/>
    </row>
    <row customHeight="true" ht="12.75" outlineLevel="0" r="187">
      <c r="A187" s="6" t="n"/>
      <c r="B187" s="7" t="s"/>
    </row>
    <row customHeight="true" ht="12.75" outlineLevel="0" r="188">
      <c r="A188" s="6" t="n"/>
      <c r="B188" s="7" t="s"/>
    </row>
    <row customHeight="true" ht="12.75" outlineLevel="0" r="189">
      <c r="A189" s="6" t="n"/>
      <c r="B189" s="7" t="s"/>
    </row>
    <row customHeight="true" ht="12.75" outlineLevel="0" r="190">
      <c r="A190" s="6" t="n"/>
      <c r="B190" s="7" t="s"/>
    </row>
    <row customHeight="true" ht="12.75" outlineLevel="0" r="191">
      <c r="A191" s="6" t="n"/>
      <c r="B191" s="7" t="s"/>
    </row>
    <row customHeight="true" ht="12.75" outlineLevel="0" r="192">
      <c r="A192" s="6" t="n"/>
      <c r="B192" s="7" t="s"/>
    </row>
    <row customHeight="true" ht="12.75" outlineLevel="0" r="193">
      <c r="A193" s="6" t="n"/>
      <c r="B193" s="7" t="s"/>
    </row>
    <row customHeight="true" ht="12.75" outlineLevel="0" r="194">
      <c r="A194" s="6" t="n"/>
      <c r="B194" s="7" t="s"/>
    </row>
    <row customHeight="true" ht="12.75" outlineLevel="0" r="195">
      <c r="A195" s="6" t="n"/>
      <c r="B195" s="7" t="s"/>
    </row>
    <row customHeight="true" ht="12.75" outlineLevel="0" r="196">
      <c r="A196" s="6" t="n"/>
      <c r="B196" s="7" t="s"/>
    </row>
    <row customHeight="true" ht="12.75" outlineLevel="0" r="197">
      <c r="A197" s="6" t="n"/>
      <c r="B197" s="7" t="s"/>
    </row>
    <row customHeight="true" ht="12.75" outlineLevel="0" r="198">
      <c r="A198" s="6" t="n"/>
      <c r="B198" s="7" t="s"/>
    </row>
    <row customHeight="true" ht="12.75" outlineLevel="0" r="199">
      <c r="A199" s="6" t="n"/>
      <c r="B199" s="7" t="s"/>
    </row>
    <row customHeight="true" ht="12.75" outlineLevel="0" r="200">
      <c r="A200" s="6" t="n"/>
      <c r="B200" s="7" t="s"/>
    </row>
    <row customHeight="true" ht="12.75" outlineLevel="0" r="201">
      <c r="A201" s="6" t="n"/>
      <c r="B201" s="7" t="s"/>
    </row>
    <row customHeight="true" ht="12.75" outlineLevel="0" r="202">
      <c r="A202" s="6" t="n"/>
      <c r="B202" s="7" t="s"/>
    </row>
    <row customHeight="true" ht="12.75" outlineLevel="0" r="203">
      <c r="A203" s="6" t="n"/>
      <c r="B203" s="7" t="s"/>
    </row>
    <row customHeight="true" ht="12.75" outlineLevel="0" r="204">
      <c r="A204" s="6" t="n"/>
      <c r="B204" s="7" t="s"/>
    </row>
    <row customHeight="true" ht="12.75" outlineLevel="0" r="205">
      <c r="A205" s="6" t="n"/>
      <c r="B205" s="7" t="s"/>
    </row>
    <row customHeight="true" ht="12.75" outlineLevel="0" r="206">
      <c r="A206" s="6" t="n"/>
      <c r="B206" s="7" t="s"/>
    </row>
    <row customHeight="true" ht="12.75" outlineLevel="0" r="207">
      <c r="A207" s="6" t="n"/>
      <c r="B207" s="7" t="s"/>
    </row>
    <row customHeight="true" ht="12.75" outlineLevel="0" r="208">
      <c r="A208" s="6" t="n"/>
      <c r="B208" s="7" t="s"/>
    </row>
    <row customHeight="true" ht="12.75" outlineLevel="0" r="209">
      <c r="A209" s="6" t="n"/>
      <c r="B209" s="7" t="s"/>
    </row>
    <row customHeight="true" ht="12.75" outlineLevel="0" r="210">
      <c r="A210" s="6" t="n"/>
      <c r="B210" s="7" t="s"/>
    </row>
    <row customHeight="true" ht="12.75" outlineLevel="0" r="211">
      <c r="A211" s="6" t="n"/>
      <c r="B211" s="7" t="s"/>
    </row>
    <row customHeight="true" ht="12.75" outlineLevel="0" r="212">
      <c r="A212" s="6" t="n"/>
      <c r="B212" s="7" t="s"/>
    </row>
    <row customHeight="true" ht="12.75" outlineLevel="0" r="213">
      <c r="A213" s="6" t="n"/>
      <c r="B213" s="7" t="s"/>
    </row>
    <row customHeight="true" ht="12.75" outlineLevel="0" r="214">
      <c r="A214" s="6" t="n"/>
      <c r="B214" s="7" t="s"/>
    </row>
    <row customHeight="true" ht="12.75" outlineLevel="0" r="215">
      <c r="A215" s="6" t="n"/>
      <c r="B215" s="7" t="s"/>
    </row>
    <row customHeight="true" ht="12.75" outlineLevel="0" r="216">
      <c r="A216" s="6" t="n"/>
      <c r="B216" s="7" t="s"/>
    </row>
    <row customHeight="true" ht="12.75" outlineLevel="0" r="217"/>
    <row customHeight="true" ht="12.75" outlineLevel="0" r="218"/>
    <row customHeight="true" ht="12.75" outlineLevel="0" r="219"/>
    <row customHeight="true" ht="12.75" outlineLevel="0" r="220"/>
    <row customHeight="true" ht="12.75" outlineLevel="0" r="221"/>
    <row customHeight="true" ht="12.75" outlineLevel="0" r="222"/>
    <row customHeight="true" ht="12.75" outlineLevel="0" r="223"/>
    <row customHeight="true" ht="12.75" outlineLevel="0" r="224"/>
    <row customHeight="true" ht="12.75" outlineLevel="0" r="225"/>
    <row customHeight="true" ht="12.75" outlineLevel="0" r="226"/>
    <row customHeight="true" ht="12.75" outlineLevel="0" r="227"/>
    <row customHeight="true" ht="12.75" outlineLevel="0" r="228"/>
    <row customHeight="true" ht="12.75" outlineLevel="0" r="229"/>
    <row customHeight="true" ht="12.75" outlineLevel="0" r="230"/>
    <row customHeight="true" ht="12.75" outlineLevel="0" r="231"/>
    <row customHeight="true" ht="12.75" outlineLevel="0" r="232"/>
    <row customHeight="true" ht="12.75" outlineLevel="0" r="233"/>
    <row customHeight="true" ht="12.75" outlineLevel="0" r="234"/>
    <row customHeight="true" ht="12.75" outlineLevel="0" r="235"/>
    <row customHeight="true" ht="12.75" outlineLevel="0" r="236"/>
    <row customHeight="true" ht="12.75" outlineLevel="0" r="237"/>
    <row customHeight="true" ht="12.75" outlineLevel="0" r="238"/>
    <row customHeight="true" ht="12.75" outlineLevel="0" r="239"/>
    <row customHeight="true" ht="12.75" outlineLevel="0" r="240"/>
    <row customHeight="true" ht="12.75" outlineLevel="0" r="241"/>
    <row customHeight="true" ht="12.75" outlineLevel="0" r="242"/>
    <row customHeight="true" ht="12.75" outlineLevel="0" r="243"/>
    <row customHeight="true" ht="12.75" outlineLevel="0" r="244"/>
    <row customHeight="true" ht="12.75" outlineLevel="0" r="245"/>
    <row customHeight="true" ht="12.75" outlineLevel="0" r="246"/>
    <row customHeight="true" ht="12.75" outlineLevel="0" r="247"/>
    <row customHeight="true" ht="12.75" outlineLevel="0" r="248"/>
    <row customHeight="true" ht="12.75" outlineLevel="0" r="249"/>
    <row customHeight="true" ht="12.75" outlineLevel="0" r="250"/>
    <row customHeight="true" ht="12.75" outlineLevel="0" r="251"/>
    <row customHeight="true" ht="12.75" outlineLevel="0" r="252"/>
    <row customHeight="true" ht="12.75" outlineLevel="0" r="253"/>
    <row customHeight="true" ht="12.75" outlineLevel="0" r="254"/>
    <row customHeight="true" ht="12.75" outlineLevel="0" r="255"/>
    <row customHeight="true" ht="12.75" outlineLevel="0" r="256"/>
    <row customHeight="true" ht="12.75" outlineLevel="0" r="257"/>
    <row customHeight="true" ht="12.75" outlineLevel="0" r="258"/>
    <row customHeight="true" ht="12.75" outlineLevel="0" r="259"/>
    <row customHeight="true" ht="12.75" outlineLevel="0" r="260"/>
    <row customHeight="true" ht="12.75" outlineLevel="0" r="261"/>
    <row customHeight="true" ht="12.75" outlineLevel="0" r="262"/>
    <row customHeight="true" ht="12.75" outlineLevel="0" r="263"/>
    <row customHeight="true" ht="12.75" outlineLevel="0" r="264"/>
    <row customHeight="true" ht="12.75" outlineLevel="0" r="265"/>
    <row customHeight="true" ht="12.75" outlineLevel="0" r="266"/>
    <row customHeight="true" ht="12.75" outlineLevel="0" r="267"/>
    <row customHeight="true" ht="12.75" outlineLevel="0" r="268"/>
    <row customHeight="true" ht="12.75" outlineLevel="0" r="269"/>
    <row customHeight="true" ht="12.75" outlineLevel="0" r="270"/>
    <row customHeight="true" ht="12.75" outlineLevel="0" r="271"/>
    <row customHeight="true" ht="12.75" outlineLevel="0" r="272"/>
    <row customHeight="true" ht="12.75" outlineLevel="0" r="273"/>
    <row customHeight="true" ht="12.75" outlineLevel="0" r="274"/>
    <row customHeight="true" ht="12.75" outlineLevel="0" r="275"/>
    <row customHeight="true" ht="12.75" outlineLevel="0" r="276"/>
    <row customHeight="true" ht="12.75" outlineLevel="0" r="277"/>
    <row customHeight="true" ht="12.75" outlineLevel="0" r="278"/>
    <row customHeight="true" ht="12.75" outlineLevel="0" r="279"/>
    <row customHeight="true" ht="12.75" outlineLevel="0" r="280"/>
    <row customHeight="true" ht="12.75" outlineLevel="0" r="281"/>
    <row customHeight="true" ht="12.75" outlineLevel="0" r="282"/>
    <row customHeight="true" ht="12.75" outlineLevel="0" r="283"/>
    <row customHeight="true" ht="12.75" outlineLevel="0" r="284"/>
    <row customHeight="true" ht="12.75" outlineLevel="0" r="285"/>
    <row customHeight="true" ht="12.75" outlineLevel="0" r="286"/>
    <row customHeight="true" ht="12.75" outlineLevel="0" r="287"/>
    <row customHeight="true" ht="12.75" outlineLevel="0" r="288"/>
    <row customHeight="true" ht="12.75" outlineLevel="0" r="289"/>
  </sheetData>
  <mergeCells count="97">
    <mergeCell ref="A2:C2"/>
    <mergeCell ref="A3:C3"/>
    <mergeCell ref="C5:C6"/>
    <mergeCell ref="A4:B4"/>
    <mergeCell ref="A5:A6"/>
    <mergeCell ref="B5:B6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70:B170"/>
    <mergeCell ref="A168:B168"/>
    <mergeCell ref="A169:B169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16:B216"/>
    <mergeCell ref="A215:B215"/>
    <mergeCell ref="A214:B214"/>
    <mergeCell ref="A213:B213"/>
    <mergeCell ref="A212:B212"/>
    <mergeCell ref="A211:B211"/>
    <mergeCell ref="A210:B210"/>
    <mergeCell ref="A209:B209"/>
    <mergeCell ref="A208:B208"/>
    <mergeCell ref="A207:B207"/>
    <mergeCell ref="A206:B206"/>
  </mergeCells>
  <pageMargins bottom="0.984251976013184" footer="0.511811017990112" header="0.511811017990112" left="0.748031497001648" right="0.748031497001648" top="0.984251976013184"/>
  <pageSetup fitToHeight="1" fitToWidth="1" orientation="portrait" paperHeight="297mm" paperSize="9" paperWidth="210mm" scale="75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CN287"/>
  <sheetViews>
    <sheetView showZeros="true" workbookViewId="0"/>
  </sheetViews>
  <sheetFormatPr baseColWidth="8" customHeight="false" defaultColWidth="9.01743714249899" defaultRowHeight="13.1999998092651" zeroHeight="false"/>
  <cols>
    <col customWidth="true" max="1" min="1" outlineLevel="0" style="65" width="48.3396288527809"/>
    <col customWidth="true" max="2" min="2" outlineLevel="0" style="66" width="7.23450205173203"/>
    <col customWidth="true" max="3" min="3" outlineLevel="0" style="65" width="5.26145631444068"/>
    <col customWidth="true" max="4" min="4" outlineLevel="0" style="65" width="5.48068350580671"/>
    <col customWidth="true" max="5" min="5" outlineLevel="0" style="65" width="12.3863451088221"/>
    <col customWidth="true" max="6" min="6" outlineLevel="0" style="65" width="7.23450205173203"/>
    <col customWidth="true" max="7" min="7" outlineLevel="0" style="65" width="16.1132100687035"/>
    <col customWidth="true" max="8" min="8" outlineLevel="0" width="13.7017082570182"/>
  </cols>
  <sheetData>
    <row customHeight="true" ht="42.5999984741211" outlineLevel="0" r="1">
      <c r="A1" s="67" t="n"/>
      <c r="B1" s="67" t="n"/>
      <c r="C1" s="67" t="n"/>
      <c r="D1" s="67" t="n"/>
      <c r="E1" s="67" t="n"/>
      <c r="F1" s="67" t="n"/>
      <c r="G1" s="68" t="s">
        <v>189</v>
      </c>
      <c r="H1" s="69" t="s"/>
    </row>
    <row customHeight="true" ht="45" outlineLevel="0" r="2">
      <c r="A2" s="70" t="s">
        <v>190</v>
      </c>
      <c r="B2" s="71" t="s"/>
      <c r="C2" s="71" t="s"/>
      <c r="D2" s="71" t="s"/>
      <c r="E2" s="71" t="s"/>
      <c r="F2" s="71" t="s"/>
      <c r="G2" s="71" t="s"/>
      <c r="H2" s="72" t="s"/>
    </row>
    <row customHeight="true" ht="12.75" outlineLevel="0" r="3">
      <c r="A3" s="73" t="n"/>
      <c r="B3" s="74" t="s"/>
      <c r="C3" s="75" t="s"/>
      <c r="D3" s="2" t="n"/>
      <c r="E3" s="1" t="n"/>
      <c r="F3" s="3" t="n"/>
      <c r="G3" s="76" t="n"/>
      <c r="H3" s="0" t="n"/>
    </row>
    <row outlineLevel="0" r="4">
      <c r="A4" s="77" t="n"/>
      <c r="B4" s="78" t="n"/>
      <c r="C4" s="77" t="n"/>
      <c r="D4" s="77" t="n"/>
      <c r="E4" s="77" t="n"/>
      <c r="F4" s="77" t="n"/>
      <c r="G4" s="8" t="s">
        <v>2</v>
      </c>
      <c r="H4" s="8" t="s"/>
    </row>
    <row customHeight="true" ht="25.5" outlineLevel="0" r="5">
      <c r="A5" s="22" t="s">
        <v>191</v>
      </c>
      <c r="B5" s="79" t="s">
        <v>192</v>
      </c>
      <c r="C5" s="80" t="s">
        <v>193</v>
      </c>
      <c r="D5" s="80" t="s">
        <v>194</v>
      </c>
      <c r="E5" s="80" t="s">
        <v>195</v>
      </c>
      <c r="F5" s="80" t="s">
        <v>196</v>
      </c>
      <c r="G5" s="81" t="s">
        <v>197</v>
      </c>
      <c r="H5" s="81" t="s">
        <v>198</v>
      </c>
    </row>
    <row customHeight="true" ht="12.75" outlineLevel="0" r="6">
      <c r="A6" s="82" t="s"/>
      <c r="B6" s="83" t="s"/>
      <c r="C6" s="84" t="s"/>
      <c r="D6" s="84" t="s"/>
      <c r="E6" s="84" t="s"/>
      <c r="F6" s="84" t="s"/>
      <c r="G6" s="85" t="s"/>
      <c r="H6" s="85" t="s"/>
    </row>
    <row outlineLevel="0" r="7">
      <c r="A7" s="82" t="s"/>
      <c r="B7" s="83" t="s"/>
      <c r="C7" s="84" t="s"/>
      <c r="D7" s="84" t="s"/>
      <c r="E7" s="84" t="s"/>
      <c r="F7" s="84" t="s"/>
      <c r="G7" s="85" t="s"/>
      <c r="H7" s="85" t="s"/>
    </row>
    <row outlineLevel="0" r="8">
      <c r="A8" s="86" t="s"/>
      <c r="B8" s="87" t="s"/>
      <c r="C8" s="88" t="s"/>
      <c r="D8" s="88" t="s"/>
      <c r="E8" s="88" t="s"/>
      <c r="F8" s="88" t="s"/>
      <c r="G8" s="89" t="s"/>
      <c r="H8" s="89" t="s"/>
    </row>
    <row outlineLevel="0" r="9">
      <c r="A9" s="26" t="n">
        <v>1</v>
      </c>
      <c r="B9" s="26" t="n">
        <v>2</v>
      </c>
      <c r="C9" s="90" t="n">
        <v>3</v>
      </c>
      <c r="D9" s="90" t="n">
        <v>4</v>
      </c>
      <c r="E9" s="90" t="n">
        <v>5</v>
      </c>
      <c r="F9" s="90" t="n">
        <v>6</v>
      </c>
      <c r="G9" s="26" t="n">
        <v>7</v>
      </c>
      <c r="H9" s="91" t="n"/>
    </row>
    <row customHeight="true" ht="13.5" outlineLevel="0" r="10">
      <c r="A10" s="92" t="n"/>
      <c r="B10" s="26" t="n"/>
      <c r="C10" s="93" t="n"/>
      <c r="D10" s="93" t="n"/>
      <c r="E10" s="93" t="n"/>
      <c r="F10" s="93" t="n"/>
      <c r="G10" s="92" t="n"/>
      <c r="H10" s="91" t="n"/>
    </row>
    <row customHeight="true" ht="17.25" outlineLevel="0" r="11">
      <c r="A11" s="94" t="s">
        <v>199</v>
      </c>
      <c r="B11" s="95" t="n"/>
      <c r="C11" s="96" t="n"/>
      <c r="D11" s="97" t="n"/>
      <c r="E11" s="97" t="n"/>
      <c r="F11" s="97" t="n"/>
      <c r="G11" s="98" t="n">
        <f aca="false" ca="false" dt2D="false" dtr="false" t="normal">G14+G87+G93+G125+G172+G242+G249+G280</f>
        <v>171757.5</v>
      </c>
      <c r="H11" s="98" t="n">
        <f aca="false" ca="false" dt2D="false" dtr="false" t="normal">H14+H87+H93+H125+H172+H242+H249+H280</f>
        <v>169671.4</v>
      </c>
    </row>
    <row customHeight="true" ht="42.5999984741211" outlineLevel="0" r="12">
      <c r="A12" s="99" t="s">
        <v>200</v>
      </c>
      <c r="B12" s="100" t="n">
        <v>570</v>
      </c>
      <c r="C12" s="101" t="n"/>
      <c r="D12" s="102" t="n"/>
      <c r="E12" s="102" t="n"/>
      <c r="F12" s="102" t="n"/>
      <c r="G12" s="103" t="n">
        <f aca="false" ca="false" dt2D="false" dtr="false" t="normal">G11</f>
        <v>171757.5</v>
      </c>
      <c r="H12" s="104" t="n">
        <f aca="false" ca="false" dt2D="false" dtr="false" t="normal">H11</f>
        <v>169671.4</v>
      </c>
    </row>
    <row customFormat="true" customHeight="true" ht="13.5" outlineLevel="0" r="13" s="17">
      <c r="A13" s="92" t="s">
        <v>201</v>
      </c>
      <c r="B13" s="26" t="n"/>
      <c r="C13" s="93" t="n"/>
      <c r="D13" s="105" t="n"/>
      <c r="E13" s="105" t="n"/>
      <c r="F13" s="105" t="n"/>
      <c r="G13" s="106" t="n"/>
      <c r="H13" s="107" t="n"/>
    </row>
    <row customHeight="true" ht="21.75" outlineLevel="0" r="14">
      <c r="A14" s="94" t="s">
        <v>202</v>
      </c>
      <c r="B14" s="95" t="n">
        <v>570</v>
      </c>
      <c r="C14" s="108" t="s">
        <v>203</v>
      </c>
      <c r="D14" s="109" t="n"/>
      <c r="E14" s="109" t="n"/>
      <c r="F14" s="109" t="n"/>
      <c r="G14" s="98" t="n">
        <f aca="false" ca="false" dt2D="false" dtr="false" t="normal">G15+G22+G37+G52+G48+G42</f>
        <v>29209.4</v>
      </c>
      <c r="H14" s="110" t="n">
        <f aca="false" ca="false" dt2D="false" dtr="false" t="normal">H15+H22+H37+H52+H48+H42</f>
        <v>28676.9</v>
      </c>
    </row>
    <row customHeight="true" ht="42" outlineLevel="0" r="15">
      <c r="A15" s="99" t="s">
        <v>204</v>
      </c>
      <c r="B15" s="100" t="n">
        <v>570</v>
      </c>
      <c r="C15" s="111" t="s">
        <v>203</v>
      </c>
      <c r="D15" s="111" t="s">
        <v>205</v>
      </c>
      <c r="E15" s="112" t="n"/>
      <c r="F15" s="112" t="n"/>
      <c r="G15" s="103" t="n">
        <f aca="false" ca="false" dt2D="false" dtr="false" t="normal">G16+G19</f>
        <v>3595.1</v>
      </c>
      <c r="H15" s="104" t="n">
        <f aca="false" ca="false" dt2D="false" dtr="false" t="normal">H16+H19</f>
        <v>3517.4</v>
      </c>
    </row>
    <row customFormat="true" ht="13.8000001907349" outlineLevel="0" r="16" s="113">
      <c r="A16" s="92" t="s">
        <v>206</v>
      </c>
      <c r="B16" s="26" t="n">
        <v>570</v>
      </c>
      <c r="C16" s="90" t="s">
        <v>203</v>
      </c>
      <c r="D16" s="90" t="s">
        <v>205</v>
      </c>
      <c r="E16" s="114" t="s">
        <v>207</v>
      </c>
      <c r="F16" s="114" t="n"/>
      <c r="G16" s="115" t="n">
        <f aca="false" ca="false" dt2D="false" dtr="false" t="normal">G17</f>
        <v>3295.1</v>
      </c>
      <c r="H16" s="107" t="n">
        <f aca="false" ca="false" dt2D="false" dtr="false" t="normal">H17</f>
        <v>3217.4</v>
      </c>
      <c r="I16" s="0" t="n"/>
      <c r="J16" s="0" t="n"/>
      <c r="K16" s="0" t="n"/>
      <c r="L16" s="0" t="n"/>
      <c r="M16" s="0" t="n"/>
      <c r="N16" s="0" t="n"/>
      <c r="O16" s="0" t="n"/>
      <c r="P16" s="0" t="n"/>
      <c r="Q16" s="0" t="n"/>
      <c r="R16" s="0" t="n"/>
      <c r="S16" s="0" t="n"/>
      <c r="T16" s="0" t="n"/>
      <c r="U16" s="0" t="n"/>
      <c r="V16" s="0" t="n"/>
      <c r="W16" s="0" t="n"/>
      <c r="X16" s="0" t="n"/>
      <c r="Y16" s="0" t="n"/>
      <c r="Z16" s="0" t="n"/>
      <c r="AA16" s="0" t="n"/>
      <c r="AB16" s="0" t="n"/>
      <c r="AC16" s="0" t="n"/>
      <c r="AD16" s="0" t="n"/>
      <c r="AE16" s="0" t="n"/>
      <c r="AF16" s="0" t="n"/>
      <c r="AG16" s="0" t="n"/>
      <c r="AH16" s="0" t="n"/>
      <c r="AI16" s="0" t="n"/>
      <c r="AJ16" s="0" t="n"/>
      <c r="AK16" s="0" t="n"/>
      <c r="AL16" s="0" t="n"/>
      <c r="AM16" s="0" t="n"/>
      <c r="AN16" s="0" t="n"/>
      <c r="AO16" s="0" t="n"/>
      <c r="AP16" s="0" t="n"/>
      <c r="AQ16" s="0" t="n"/>
      <c r="AR16" s="0" t="n"/>
      <c r="AS16" s="0" t="n"/>
      <c r="AT16" s="0" t="n"/>
      <c r="AU16" s="0" t="n"/>
      <c r="AV16" s="0" t="n"/>
      <c r="AW16" s="0" t="n"/>
      <c r="AX16" s="0" t="n"/>
      <c r="AY16" s="0" t="n"/>
      <c r="AZ16" s="0" t="n"/>
      <c r="BA16" s="0" t="n"/>
      <c r="BB16" s="0" t="n"/>
      <c r="BC16" s="0" t="n"/>
      <c r="BD16" s="0" t="n"/>
      <c r="BE16" s="0" t="n"/>
      <c r="BF16" s="0" t="n"/>
      <c r="BG16" s="0" t="n"/>
      <c r="BH16" s="0" t="n"/>
      <c r="BI16" s="0" t="n"/>
      <c r="BJ16" s="0" t="n"/>
      <c r="BK16" s="0" t="n"/>
      <c r="BL16" s="0" t="n"/>
      <c r="BM16" s="0" t="n"/>
      <c r="BN16" s="0" t="n"/>
      <c r="BO16" s="0" t="n"/>
      <c r="BP16" s="0" t="n"/>
      <c r="BQ16" s="0" t="n"/>
      <c r="BR16" s="0" t="n"/>
      <c r="BS16" s="0" t="n"/>
      <c r="BT16" s="0" t="n"/>
      <c r="BU16" s="0" t="n"/>
      <c r="BV16" s="0" t="n"/>
      <c r="BW16" s="0" t="n"/>
      <c r="BX16" s="0" t="n"/>
      <c r="BY16" s="0" t="n"/>
      <c r="BZ16" s="0" t="n"/>
      <c r="CA16" s="0" t="n"/>
      <c r="CB16" s="0" t="n"/>
      <c r="CC16" s="0" t="n"/>
      <c r="CD16" s="0" t="n"/>
      <c r="CE16" s="0" t="n"/>
      <c r="CF16" s="0" t="n"/>
      <c r="CG16" s="0" t="n"/>
      <c r="CH16" s="0" t="n"/>
      <c r="CI16" s="0" t="n"/>
      <c r="CJ16" s="0" t="n"/>
      <c r="CK16" s="0" t="n"/>
      <c r="CL16" s="0" t="n"/>
      <c r="CM16" s="0" t="n"/>
      <c r="CN16" s="0" t="n"/>
    </row>
    <row ht="26.3999996185303" outlineLevel="0" r="17">
      <c r="A17" s="92" t="s">
        <v>208</v>
      </c>
      <c r="B17" s="26" t="n">
        <v>570</v>
      </c>
      <c r="C17" s="90" t="s">
        <v>203</v>
      </c>
      <c r="D17" s="90" t="s">
        <v>205</v>
      </c>
      <c r="E17" s="114" t="s">
        <v>209</v>
      </c>
      <c r="F17" s="114" t="n"/>
      <c r="G17" s="115" t="n">
        <f aca="false" ca="false" dt2D="false" dtr="false" t="normal">G18</f>
        <v>3295.1</v>
      </c>
      <c r="H17" s="107" t="n">
        <f aca="false" ca="false" dt2D="false" dtr="false" t="normal">H18</f>
        <v>3217.4</v>
      </c>
    </row>
    <row ht="52.7999992370605" outlineLevel="0" r="18">
      <c r="A18" s="92" t="s">
        <v>210</v>
      </c>
      <c r="B18" s="26" t="n">
        <v>570</v>
      </c>
      <c r="C18" s="90" t="s">
        <v>203</v>
      </c>
      <c r="D18" s="90" t="s">
        <v>205</v>
      </c>
      <c r="E18" s="114" t="s">
        <v>209</v>
      </c>
      <c r="F18" s="90" t="s">
        <v>211</v>
      </c>
      <c r="G18" s="115" t="n">
        <f aca="false" ca="false" dt2D="false" dtr="false" t="normal">3281.1+14</f>
        <v>3295.1</v>
      </c>
      <c r="H18" s="107" t="n">
        <v>3217.4</v>
      </c>
    </row>
    <row customHeight="true" ht="16.9500007629395" outlineLevel="0" r="19">
      <c r="A19" s="116" t="s">
        <v>212</v>
      </c>
      <c r="B19" s="117" t="s">
        <v>213</v>
      </c>
      <c r="C19" s="118" t="s">
        <v>203</v>
      </c>
      <c r="D19" s="118" t="s">
        <v>205</v>
      </c>
      <c r="E19" s="118" t="s">
        <v>214</v>
      </c>
      <c r="F19" s="118" t="n"/>
      <c r="G19" s="119" t="n">
        <f aca="false" ca="false" dt2D="false" dtr="false" t="normal">G20</f>
        <v>300</v>
      </c>
      <c r="H19" s="120" t="n">
        <f aca="false" ca="false" dt2D="false" dtr="false" t="normal">H20</f>
        <v>300</v>
      </c>
    </row>
    <row customHeight="true" ht="66" outlineLevel="0" r="20">
      <c r="A20" s="121" t="s">
        <v>215</v>
      </c>
      <c r="B20" s="117" t="s">
        <v>213</v>
      </c>
      <c r="C20" s="118" t="s">
        <v>203</v>
      </c>
      <c r="D20" s="118" t="s">
        <v>205</v>
      </c>
      <c r="E20" s="118" t="s">
        <v>214</v>
      </c>
      <c r="F20" s="118" t="n"/>
      <c r="G20" s="119" t="n">
        <f aca="false" ca="false" dt2D="false" dtr="false" t="normal">G21</f>
        <v>300</v>
      </c>
      <c r="H20" s="120" t="n">
        <f aca="false" ca="false" dt2D="false" dtr="false" t="normal">H21</f>
        <v>300</v>
      </c>
    </row>
    <row customHeight="true" ht="55.2000007629395" outlineLevel="0" r="21">
      <c r="A21" s="121" t="s">
        <v>210</v>
      </c>
      <c r="B21" s="117" t="s">
        <v>213</v>
      </c>
      <c r="C21" s="118" t="s">
        <v>203</v>
      </c>
      <c r="D21" s="118" t="s">
        <v>205</v>
      </c>
      <c r="E21" s="118" t="s">
        <v>214</v>
      </c>
      <c r="F21" s="118" t="s">
        <v>211</v>
      </c>
      <c r="G21" s="119" t="n">
        <v>300</v>
      </c>
      <c r="H21" s="107" t="n">
        <v>300</v>
      </c>
    </row>
    <row customHeight="true" ht="52.7999992370605" outlineLevel="0" r="22">
      <c r="A22" s="99" t="s">
        <v>216</v>
      </c>
      <c r="B22" s="100" t="n">
        <v>570</v>
      </c>
      <c r="C22" s="111" t="s">
        <v>203</v>
      </c>
      <c r="D22" s="112" t="s">
        <v>217</v>
      </c>
      <c r="E22" s="112" t="n"/>
      <c r="F22" s="112" t="n"/>
      <c r="G22" s="103" t="n">
        <f aca="false" ca="false" dt2D="false" dtr="false" t="normal">G23+G29</f>
        <v>14317.3</v>
      </c>
      <c r="H22" s="104" t="n">
        <f aca="false" ca="false" dt2D="false" dtr="false" t="normal">H23+H29</f>
        <v>14038.199999999999</v>
      </c>
    </row>
    <row customHeight="true" ht="57.5999984741211" outlineLevel="0" r="23">
      <c r="A23" s="92" t="s">
        <v>218</v>
      </c>
      <c r="B23" s="26" t="n">
        <v>570</v>
      </c>
      <c r="C23" s="90" t="s">
        <v>203</v>
      </c>
      <c r="D23" s="114" t="s">
        <v>217</v>
      </c>
      <c r="E23" s="114" t="s">
        <v>219</v>
      </c>
      <c r="F23" s="114" t="n"/>
      <c r="G23" s="115" t="n">
        <f aca="false" ca="false" dt2D="false" dtr="false" t="normal">G24</f>
        <v>1422.1</v>
      </c>
      <c r="H23" s="107" t="n">
        <f aca="false" ca="false" dt2D="false" dtr="false" t="normal">H24</f>
        <v>1176.9</v>
      </c>
    </row>
    <row customHeight="true" ht="63.75" outlineLevel="0" r="24">
      <c r="A24" s="92" t="s">
        <v>220</v>
      </c>
      <c r="B24" s="26" t="n">
        <v>570</v>
      </c>
      <c r="C24" s="90" t="s">
        <v>203</v>
      </c>
      <c r="D24" s="114" t="s">
        <v>217</v>
      </c>
      <c r="E24" s="114" t="s">
        <v>219</v>
      </c>
      <c r="F24" s="114" t="n"/>
      <c r="G24" s="115" t="n">
        <f aca="false" ca="false" dt2D="false" dtr="false" t="normal">G26</f>
        <v>1422.1</v>
      </c>
      <c r="H24" s="107" t="n">
        <f aca="false" ca="false" dt2D="false" dtr="false" t="normal">H26</f>
        <v>1176.9</v>
      </c>
    </row>
    <row customHeight="true" hidden="true" ht="45" outlineLevel="0" r="25">
      <c r="A25" s="92" t="n"/>
      <c r="B25" s="26" t="n"/>
      <c r="C25" s="90" t="n"/>
      <c r="D25" s="114" t="n"/>
      <c r="E25" s="114" t="n"/>
      <c r="F25" s="114" t="n"/>
      <c r="G25" s="115" t="n"/>
      <c r="H25" s="107" t="n"/>
    </row>
    <row customHeight="true" ht="28.5" outlineLevel="0" r="26">
      <c r="A26" s="64" t="s">
        <v>156</v>
      </c>
      <c r="B26" s="26" t="n">
        <v>570</v>
      </c>
      <c r="C26" s="90" t="s">
        <v>203</v>
      </c>
      <c r="D26" s="114" t="s">
        <v>217</v>
      </c>
      <c r="E26" s="114" t="s">
        <v>221</v>
      </c>
      <c r="F26" s="114" t="n"/>
      <c r="G26" s="115" t="n">
        <f aca="false" ca="false" dt2D="false" dtr="false" t="normal">G27</f>
        <v>1422.1</v>
      </c>
      <c r="H26" s="107" t="n">
        <f aca="false" ca="false" dt2D="false" dtr="false" t="normal">H27</f>
        <v>1176.9</v>
      </c>
    </row>
    <row customHeight="true" ht="30.75" outlineLevel="0" r="27">
      <c r="A27" s="92" t="s">
        <v>222</v>
      </c>
      <c r="B27" s="26" t="n">
        <v>570</v>
      </c>
      <c r="C27" s="90" t="s">
        <v>203</v>
      </c>
      <c r="D27" s="114" t="s">
        <v>217</v>
      </c>
      <c r="E27" s="114" t="s">
        <v>221</v>
      </c>
      <c r="F27" s="114" t="s">
        <v>223</v>
      </c>
      <c r="G27" s="115" t="n">
        <v>1422.1</v>
      </c>
      <c r="H27" s="107" t="n">
        <v>1176.9</v>
      </c>
    </row>
    <row customHeight="true" hidden="true" ht="1.5" outlineLevel="0" r="28">
      <c r="A28" s="105" t="n"/>
      <c r="B28" s="114" t="n"/>
      <c r="C28" s="105" t="n"/>
      <c r="D28" s="105" t="n"/>
      <c r="E28" s="105" t="n"/>
      <c r="F28" s="105" t="n"/>
      <c r="G28" s="105" t="n"/>
      <c r="H28" s="107" t="n"/>
    </row>
    <row customHeight="true" ht="23.25" outlineLevel="0" r="29">
      <c r="A29" s="92" t="s">
        <v>224</v>
      </c>
      <c r="B29" s="26" t="n">
        <v>570</v>
      </c>
      <c r="C29" s="90" t="s">
        <v>203</v>
      </c>
      <c r="D29" s="114" t="s">
        <v>217</v>
      </c>
      <c r="E29" s="114" t="s">
        <v>225</v>
      </c>
      <c r="F29" s="114" t="n"/>
      <c r="G29" s="115" t="n">
        <f aca="false" ca="false" dt2D="false" dtr="false" t="normal">G30+G32</f>
        <v>12895.199999999999</v>
      </c>
      <c r="H29" s="107" t="n">
        <f aca="false" ca="false" dt2D="false" dtr="false" t="normal">H30+H32</f>
        <v>12861.3</v>
      </c>
    </row>
    <row customHeight="true" hidden="true" ht="69" outlineLevel="0" r="30">
      <c r="A30" s="92" t="s">
        <v>226</v>
      </c>
      <c r="B30" s="26" t="n">
        <v>570</v>
      </c>
      <c r="C30" s="90" t="s">
        <v>203</v>
      </c>
      <c r="D30" s="114" t="s">
        <v>217</v>
      </c>
      <c r="E30" s="114" t="s">
        <v>227</v>
      </c>
      <c r="F30" s="114" t="n"/>
      <c r="G30" s="115" t="n">
        <f aca="false" ca="false" dt2D="false" dtr="false" t="normal">G31</f>
        <v>0</v>
      </c>
      <c r="H30" s="107" t="n"/>
    </row>
    <row customHeight="true" hidden="true" ht="59.25" outlineLevel="0" r="31">
      <c r="A31" s="92" t="s">
        <v>210</v>
      </c>
      <c r="B31" s="26" t="n">
        <v>570</v>
      </c>
      <c r="C31" s="90" t="s">
        <v>203</v>
      </c>
      <c r="D31" s="114" t="s">
        <v>217</v>
      </c>
      <c r="E31" s="114" t="s">
        <v>227</v>
      </c>
      <c r="F31" s="114" t="s">
        <v>211</v>
      </c>
      <c r="G31" s="115" t="n">
        <v>0</v>
      </c>
      <c r="H31" s="107" t="n"/>
    </row>
    <row customHeight="true" ht="35.25" outlineLevel="0" r="32">
      <c r="A32" s="92" t="s">
        <v>208</v>
      </c>
      <c r="B32" s="26" t="n">
        <v>570</v>
      </c>
      <c r="C32" s="90" t="s">
        <v>203</v>
      </c>
      <c r="D32" s="114" t="s">
        <v>217</v>
      </c>
      <c r="E32" s="114" t="s">
        <v>228</v>
      </c>
      <c r="F32" s="114" t="n"/>
      <c r="G32" s="115" t="n">
        <f aca="false" ca="false" dt2D="false" dtr="false" t="normal">G33+G34+G36</f>
        <v>12895.199999999999</v>
      </c>
      <c r="H32" s="107" t="n">
        <f aca="false" ca="false" dt2D="false" dtr="false" t="normal">H33+H34+H36</f>
        <v>12861.3</v>
      </c>
    </row>
    <row customHeight="true" ht="66.75" outlineLevel="0" r="33">
      <c r="A33" s="92" t="s">
        <v>210</v>
      </c>
      <c r="B33" s="26" t="n">
        <v>570</v>
      </c>
      <c r="C33" s="90" t="s">
        <v>203</v>
      </c>
      <c r="D33" s="114" t="s">
        <v>217</v>
      </c>
      <c r="E33" s="114" t="s">
        <v>228</v>
      </c>
      <c r="F33" s="114" t="s">
        <v>211</v>
      </c>
      <c r="G33" s="115" t="n">
        <f aca="false" ca="false" dt2D="false" dtr="false" t="normal">10849.3+37.6-50+281.5</f>
        <v>11118.4</v>
      </c>
      <c r="H33" s="107" t="n">
        <v>11118.3</v>
      </c>
    </row>
    <row customHeight="true" ht="34.5" outlineLevel="0" r="34">
      <c r="A34" s="92" t="s">
        <v>222</v>
      </c>
      <c r="B34" s="26" t="n">
        <v>570</v>
      </c>
      <c r="C34" s="90" t="s">
        <v>203</v>
      </c>
      <c r="D34" s="114" t="s">
        <v>217</v>
      </c>
      <c r="E34" s="114" t="s">
        <v>228</v>
      </c>
      <c r="F34" s="114" t="s">
        <v>223</v>
      </c>
      <c r="G34" s="115" t="n">
        <f aca="false" ca="false" dt2D="false" dtr="false" t="normal">1316.1+153.2+50+202.5</f>
        <v>1721.8</v>
      </c>
      <c r="H34" s="107" t="n">
        <v>1688.2</v>
      </c>
    </row>
    <row customHeight="true" hidden="true" ht="33" outlineLevel="0" r="35">
      <c r="A35" s="92" t="s">
        <v>229</v>
      </c>
      <c r="B35" s="26" t="n">
        <v>570</v>
      </c>
      <c r="C35" s="90" t="s">
        <v>203</v>
      </c>
      <c r="D35" s="114" t="s">
        <v>217</v>
      </c>
      <c r="E35" s="114" t="s">
        <v>228</v>
      </c>
      <c r="F35" s="114" t="s">
        <v>230</v>
      </c>
      <c r="G35" s="115" t="n">
        <v>0</v>
      </c>
      <c r="H35" s="107" t="n"/>
    </row>
    <row customHeight="true" ht="15" outlineLevel="0" r="36">
      <c r="A36" s="92" t="s">
        <v>229</v>
      </c>
      <c r="B36" s="26" t="n">
        <v>570</v>
      </c>
      <c r="C36" s="90" t="s">
        <v>203</v>
      </c>
      <c r="D36" s="114" t="s">
        <v>217</v>
      </c>
      <c r="E36" s="114" t="s">
        <v>228</v>
      </c>
      <c r="F36" s="114" t="s">
        <v>230</v>
      </c>
      <c r="G36" s="115" t="n">
        <f aca="false" ca="false" dt2D="false" dtr="false" t="normal">10+119-74</f>
        <v>55</v>
      </c>
      <c r="H36" s="107" t="n">
        <v>54.8</v>
      </c>
    </row>
    <row customHeight="true" ht="43.5" outlineLevel="0" r="37">
      <c r="A37" s="99" t="s">
        <v>231</v>
      </c>
      <c r="B37" s="100" t="n">
        <v>570</v>
      </c>
      <c r="C37" s="111" t="s">
        <v>203</v>
      </c>
      <c r="D37" s="112" t="s">
        <v>232</v>
      </c>
      <c r="E37" s="112" t="n"/>
      <c r="F37" s="112" t="n"/>
      <c r="G37" s="103" t="n">
        <f aca="false" ca="false" dt2D="false" dtr="false" t="normal">G38</f>
        <v>560.9</v>
      </c>
      <c r="H37" s="104" t="n">
        <f aca="false" ca="false" dt2D="false" dtr="false" t="normal">H38</f>
        <v>560.9</v>
      </c>
    </row>
    <row customHeight="true" ht="20.25" outlineLevel="0" r="38">
      <c r="A38" s="92" t="s">
        <v>212</v>
      </c>
      <c r="B38" s="26" t="n">
        <v>570</v>
      </c>
      <c r="C38" s="90" t="s">
        <v>203</v>
      </c>
      <c r="D38" s="114" t="s">
        <v>232</v>
      </c>
      <c r="E38" s="114" t="s">
        <v>233</v>
      </c>
      <c r="F38" s="114" t="n"/>
      <c r="G38" s="115" t="n">
        <f aca="false" ca="false" dt2D="false" dtr="false" t="normal">G40</f>
        <v>560.9</v>
      </c>
      <c r="H38" s="107" t="n">
        <f aca="false" ca="false" dt2D="false" dtr="false" t="normal">H40</f>
        <v>560.9</v>
      </c>
    </row>
    <row customHeight="true" ht="25.5" outlineLevel="0" r="39">
      <c r="A39" s="92" t="s">
        <v>234</v>
      </c>
      <c r="B39" s="26" t="n">
        <v>570</v>
      </c>
      <c r="C39" s="90" t="s">
        <v>203</v>
      </c>
      <c r="D39" s="114" t="s">
        <v>232</v>
      </c>
      <c r="E39" s="114" t="s">
        <v>235</v>
      </c>
      <c r="F39" s="114" t="n"/>
      <c r="G39" s="115" t="n">
        <f aca="false" ca="false" dt2D="false" dtr="false" t="normal">G40</f>
        <v>560.9</v>
      </c>
      <c r="H39" s="107" t="n">
        <f aca="false" ca="false" dt2D="false" dtr="false" t="normal">H40</f>
        <v>560.9</v>
      </c>
    </row>
    <row customHeight="true" ht="82.5" outlineLevel="0" r="40">
      <c r="A40" s="92" t="s">
        <v>236</v>
      </c>
      <c r="B40" s="122" t="s">
        <v>213</v>
      </c>
      <c r="C40" s="122" t="s">
        <v>203</v>
      </c>
      <c r="D40" s="122" t="s">
        <v>232</v>
      </c>
      <c r="E40" s="114" t="s">
        <v>237</v>
      </c>
      <c r="F40" s="122" t="n"/>
      <c r="G40" s="123" t="n">
        <f aca="false" ca="false" dt2D="false" dtr="false" t="normal">G41</f>
        <v>560.9</v>
      </c>
      <c r="H40" s="124" t="n">
        <f aca="false" ca="false" dt2D="false" dtr="false" t="normal">H41</f>
        <v>560.9</v>
      </c>
    </row>
    <row customFormat="true" customHeight="true" ht="18" outlineLevel="0" r="41" s="17">
      <c r="A41" s="92" t="s">
        <v>238</v>
      </c>
      <c r="B41" s="122" t="s">
        <v>213</v>
      </c>
      <c r="C41" s="122" t="s">
        <v>203</v>
      </c>
      <c r="D41" s="122" t="s">
        <v>232</v>
      </c>
      <c r="E41" s="114" t="s">
        <v>237</v>
      </c>
      <c r="F41" s="122" t="s">
        <v>239</v>
      </c>
      <c r="G41" s="123" t="n">
        <v>560.9</v>
      </c>
      <c r="H41" s="107" t="n">
        <v>560.9</v>
      </c>
    </row>
    <row customFormat="true" customHeight="true" hidden="true" ht="18.75" outlineLevel="0" r="42" s="17">
      <c r="A42" s="92" t="s">
        <v>240</v>
      </c>
      <c r="B42" s="122" t="s">
        <v>213</v>
      </c>
      <c r="C42" s="122" t="s">
        <v>203</v>
      </c>
      <c r="D42" s="122" t="s">
        <v>241</v>
      </c>
      <c r="E42" s="114" t="n"/>
      <c r="F42" s="122" t="n"/>
      <c r="G42" s="123" t="n">
        <f aca="false" ca="false" dt2D="false" dtr="false" t="normal">G43</f>
        <v>0</v>
      </c>
      <c r="H42" s="107" t="n"/>
    </row>
    <row customFormat="true" customHeight="true" hidden="true" ht="54.75" outlineLevel="0" r="43" s="17">
      <c r="A43" s="92" t="s">
        <v>218</v>
      </c>
      <c r="B43" s="122" t="s">
        <v>213</v>
      </c>
      <c r="C43" s="122" t="s">
        <v>203</v>
      </c>
      <c r="D43" s="122" t="s">
        <v>241</v>
      </c>
      <c r="E43" s="114" t="s">
        <v>219</v>
      </c>
      <c r="F43" s="122" t="n"/>
      <c r="G43" s="123" t="n">
        <f aca="false" ca="false" dt2D="false" dtr="false" t="normal">G44</f>
        <v>0</v>
      </c>
      <c r="H43" s="107" t="n"/>
    </row>
    <row customFormat="true" customHeight="true" hidden="true" ht="68.25" outlineLevel="0" r="44" s="17">
      <c r="A44" s="92" t="s">
        <v>242</v>
      </c>
      <c r="B44" s="122" t="s">
        <v>213</v>
      </c>
      <c r="C44" s="122" t="s">
        <v>203</v>
      </c>
      <c r="D44" s="122" t="s">
        <v>241</v>
      </c>
      <c r="E44" s="114" t="s">
        <v>219</v>
      </c>
      <c r="F44" s="122" t="n"/>
      <c r="G44" s="123" t="n">
        <f aca="false" ca="false" dt2D="false" dtr="false" t="normal">G46</f>
        <v>0</v>
      </c>
      <c r="H44" s="107" t="n"/>
    </row>
    <row customFormat="true" customHeight="true" hidden="true" ht="40.2000007629395" outlineLevel="0" r="45" s="17">
      <c r="A45" s="92" t="s">
        <v>243</v>
      </c>
      <c r="B45" s="122" t="s">
        <v>213</v>
      </c>
      <c r="C45" s="122" t="s">
        <v>203</v>
      </c>
      <c r="D45" s="122" t="s">
        <v>241</v>
      </c>
      <c r="E45" s="114" t="s">
        <v>244</v>
      </c>
      <c r="F45" s="122" t="n"/>
      <c r="G45" s="123" t="n">
        <f aca="false" ca="false" dt2D="false" dtr="false" t="normal">G46</f>
        <v>0</v>
      </c>
      <c r="H45" s="107" t="n"/>
    </row>
    <row customFormat="true" customHeight="true" hidden="true" ht="42" outlineLevel="0" r="46" s="17">
      <c r="A46" s="92" t="s">
        <v>160</v>
      </c>
      <c r="B46" s="122" t="s">
        <v>213</v>
      </c>
      <c r="C46" s="122" t="s">
        <v>203</v>
      </c>
      <c r="D46" s="122" t="s">
        <v>241</v>
      </c>
      <c r="E46" s="114" t="s">
        <v>245</v>
      </c>
      <c r="F46" s="122" t="n"/>
      <c r="G46" s="123" t="n">
        <f aca="false" ca="false" dt2D="false" dtr="false" t="normal">G47</f>
        <v>0</v>
      </c>
      <c r="H46" s="107" t="n"/>
    </row>
    <row customFormat="true" customHeight="true" hidden="true" ht="24.75" outlineLevel="0" r="47" s="17">
      <c r="A47" s="92" t="s">
        <v>229</v>
      </c>
      <c r="B47" s="122" t="s">
        <v>213</v>
      </c>
      <c r="C47" s="122" t="s">
        <v>203</v>
      </c>
      <c r="D47" s="122" t="s">
        <v>241</v>
      </c>
      <c r="E47" s="114" t="s">
        <v>244</v>
      </c>
      <c r="F47" s="122" t="s">
        <v>230</v>
      </c>
      <c r="G47" s="123" t="n">
        <v>0</v>
      </c>
      <c r="H47" s="107" t="n"/>
    </row>
    <row customHeight="true" hidden="true" ht="23.25" outlineLevel="0" r="48">
      <c r="A48" s="92" t="s">
        <v>246</v>
      </c>
      <c r="B48" s="122" t="s">
        <v>213</v>
      </c>
      <c r="C48" s="122" t="s">
        <v>203</v>
      </c>
      <c r="D48" s="122" t="s">
        <v>247</v>
      </c>
      <c r="E48" s="122" t="n"/>
      <c r="F48" s="122" t="n"/>
      <c r="G48" s="115" t="n">
        <f aca="false" ca="false" dt2D="false" dtr="false" t="normal">G49</f>
        <v>0</v>
      </c>
      <c r="H48" s="107" t="n"/>
    </row>
    <row customHeight="true" hidden="true" ht="19.5" outlineLevel="0" r="49">
      <c r="A49" s="92" t="s">
        <v>246</v>
      </c>
      <c r="B49" s="122" t="s">
        <v>213</v>
      </c>
      <c r="C49" s="122" t="s">
        <v>203</v>
      </c>
      <c r="D49" s="122" t="s">
        <v>247</v>
      </c>
      <c r="E49" s="122" t="s">
        <v>248</v>
      </c>
      <c r="F49" s="122" t="n"/>
      <c r="G49" s="115" t="n">
        <f aca="false" ca="false" dt2D="false" dtr="false" t="normal">G50</f>
        <v>0</v>
      </c>
      <c r="H49" s="107" t="n"/>
    </row>
    <row customHeight="true" hidden="true" ht="25.5" outlineLevel="0" r="50">
      <c r="A50" s="92" t="s">
        <v>249</v>
      </c>
      <c r="B50" s="122" t="s">
        <v>213</v>
      </c>
      <c r="C50" s="122" t="s">
        <v>203</v>
      </c>
      <c r="D50" s="122" t="s">
        <v>247</v>
      </c>
      <c r="E50" s="122" t="s">
        <v>250</v>
      </c>
      <c r="F50" s="122" t="n"/>
      <c r="G50" s="115" t="n">
        <f aca="false" ca="false" dt2D="false" dtr="false" t="normal">G51</f>
        <v>0</v>
      </c>
      <c r="H50" s="107" t="n"/>
    </row>
    <row customHeight="true" hidden="true" ht="21.75" outlineLevel="0" r="51">
      <c r="A51" s="92" t="s">
        <v>229</v>
      </c>
      <c r="B51" s="122" t="s">
        <v>213</v>
      </c>
      <c r="C51" s="122" t="s">
        <v>203</v>
      </c>
      <c r="D51" s="122" t="s">
        <v>247</v>
      </c>
      <c r="E51" s="122" t="s">
        <v>250</v>
      </c>
      <c r="F51" s="122" t="s">
        <v>230</v>
      </c>
      <c r="G51" s="115" t="n">
        <f aca="false" ca="false" dt2D="false" dtr="false" t="normal">50-50</f>
        <v>0</v>
      </c>
      <c r="H51" s="107" t="n"/>
    </row>
    <row customHeight="true" ht="25.5" outlineLevel="0" r="52">
      <c r="A52" s="99" t="s">
        <v>251</v>
      </c>
      <c r="B52" s="100" t="n">
        <v>570</v>
      </c>
      <c r="C52" s="111" t="s">
        <v>203</v>
      </c>
      <c r="D52" s="112" t="s">
        <v>252</v>
      </c>
      <c r="E52" s="112" t="n"/>
      <c r="F52" s="112" t="n"/>
      <c r="G52" s="103" t="n">
        <f aca="false" ca="false" dt2D="false" dtr="false" t="normal">G70+G73+G53+G58+G63</f>
        <v>10736.1</v>
      </c>
      <c r="H52" s="104" t="n">
        <f aca="false" ca="false" dt2D="false" dtr="false" t="normal">H70+H73+H53+H58+H63</f>
        <v>10560.400000000001</v>
      </c>
    </row>
    <row customHeight="true" ht="57.5999984741211" outlineLevel="0" r="53">
      <c r="A53" s="92" t="s">
        <v>218</v>
      </c>
      <c r="B53" s="26" t="n">
        <v>570</v>
      </c>
      <c r="C53" s="90" t="s">
        <v>203</v>
      </c>
      <c r="D53" s="114" t="s">
        <v>252</v>
      </c>
      <c r="E53" s="114" t="s">
        <v>219</v>
      </c>
      <c r="F53" s="114" t="n"/>
      <c r="G53" s="115" t="n">
        <f aca="false" ca="false" dt2D="false" dtr="false" t="normal">G54</f>
        <v>880.2</v>
      </c>
      <c r="H53" s="107" t="n">
        <f aca="false" ca="false" dt2D="false" dtr="false" t="normal">H54</f>
        <v>784.5</v>
      </c>
    </row>
    <row customHeight="true" ht="68.25" outlineLevel="0" r="54">
      <c r="A54" s="92" t="s">
        <v>242</v>
      </c>
      <c r="B54" s="26" t="n">
        <v>570</v>
      </c>
      <c r="C54" s="90" t="s">
        <v>203</v>
      </c>
      <c r="D54" s="114" t="s">
        <v>252</v>
      </c>
      <c r="E54" s="114" t="s">
        <v>219</v>
      </c>
      <c r="F54" s="114" t="n"/>
      <c r="G54" s="115" t="n">
        <f aca="false" ca="false" dt2D="false" dtr="false" t="normal">G56</f>
        <v>880.2</v>
      </c>
      <c r="H54" s="107" t="n">
        <f aca="false" ca="false" dt2D="false" dtr="false" t="normal">H56</f>
        <v>784.5</v>
      </c>
    </row>
    <row customHeight="true" hidden="true" ht="6.75" outlineLevel="0" r="55">
      <c r="A55" s="92" t="n"/>
      <c r="B55" s="26" t="n">
        <v>570</v>
      </c>
      <c r="C55" s="90" t="s">
        <v>203</v>
      </c>
      <c r="D55" s="114" t="s">
        <v>252</v>
      </c>
      <c r="E55" s="114" t="s">
        <v>244</v>
      </c>
      <c r="F55" s="114" t="n"/>
      <c r="G55" s="115" t="n">
        <v>0</v>
      </c>
      <c r="H55" s="107" t="n"/>
    </row>
    <row customHeight="true" ht="28.5" outlineLevel="0" r="56">
      <c r="A56" s="64" t="s">
        <v>156</v>
      </c>
      <c r="B56" s="26" t="n">
        <f aca="false" ca="false" dt2D="false" dtr="false" t="normal">B55</f>
        <v>570</v>
      </c>
      <c r="C56" s="90" t="str">
        <f aca="false" ca="false" dt2D="false" dtr="false" t="normal">C55</f>
        <v>01</v>
      </c>
      <c r="D56" s="114" t="str">
        <f aca="false" ca="false" dt2D="false" dtr="false" t="normal">D55</f>
        <v>13</v>
      </c>
      <c r="E56" s="114" t="s">
        <v>221</v>
      </c>
      <c r="F56" s="114" t="n"/>
      <c r="G56" s="115" t="n">
        <f aca="false" ca="false" dt2D="false" dtr="false" t="normal">G57</f>
        <v>880.2</v>
      </c>
      <c r="H56" s="107" t="n">
        <f aca="false" ca="false" dt2D="false" dtr="false" t="normal">H57</f>
        <v>784.5</v>
      </c>
    </row>
    <row customHeight="true" ht="34.5" outlineLevel="0" r="57">
      <c r="A57" s="92" t="s">
        <v>222</v>
      </c>
      <c r="B57" s="26" t="n">
        <v>570</v>
      </c>
      <c r="C57" s="90" t="s">
        <v>203</v>
      </c>
      <c r="D57" s="114" t="s">
        <v>252</v>
      </c>
      <c r="E57" s="114" t="s">
        <v>221</v>
      </c>
      <c r="F57" s="114" t="s">
        <v>223</v>
      </c>
      <c r="G57" s="115" t="n">
        <f aca="false" ca="false" dt2D="false" dtr="false" t="normal">880.1+0.1</f>
        <v>880.2</v>
      </c>
      <c r="H57" s="107" t="n">
        <v>784.5</v>
      </c>
    </row>
    <row customHeight="true" ht="45.75" outlineLevel="0" r="58">
      <c r="A58" s="92" t="s">
        <v>253</v>
      </c>
      <c r="B58" s="26" t="n">
        <v>570</v>
      </c>
      <c r="C58" s="90" t="s">
        <v>203</v>
      </c>
      <c r="D58" s="114" t="s">
        <v>252</v>
      </c>
      <c r="E58" s="114" t="s">
        <v>254</v>
      </c>
      <c r="F58" s="114" t="n"/>
      <c r="G58" s="115" t="n">
        <f aca="false" ca="false" dt2D="false" dtr="false" t="normal">G59</f>
        <v>190.7</v>
      </c>
      <c r="H58" s="107" t="n">
        <f aca="false" ca="false" dt2D="false" dtr="false" t="normal">H59</f>
        <v>190.7</v>
      </c>
    </row>
    <row customHeight="true" hidden="true" ht="32.25" outlineLevel="0" r="59">
      <c r="A59" s="92" t="s">
        <v>255</v>
      </c>
      <c r="B59" s="26" t="n">
        <v>570</v>
      </c>
      <c r="C59" s="90" t="s">
        <v>203</v>
      </c>
      <c r="D59" s="114" t="s">
        <v>252</v>
      </c>
      <c r="E59" s="114" t="s">
        <v>256</v>
      </c>
      <c r="F59" s="114" t="n"/>
      <c r="G59" s="115" t="n">
        <f aca="false" ca="false" dt2D="false" dtr="false" t="normal">G60</f>
        <v>190.7</v>
      </c>
      <c r="H59" s="107" t="n">
        <f aca="false" ca="false" dt2D="false" dtr="false" t="normal">H60</f>
        <v>190.7</v>
      </c>
    </row>
    <row customHeight="true" ht="54.75" outlineLevel="0" r="60">
      <c r="A60" s="92" t="s">
        <v>257</v>
      </c>
      <c r="B60" s="26" t="n">
        <v>570</v>
      </c>
      <c r="C60" s="90" t="s">
        <v>203</v>
      </c>
      <c r="D60" s="114" t="s">
        <v>252</v>
      </c>
      <c r="E60" s="114" t="s">
        <v>254</v>
      </c>
      <c r="F60" s="114" t="n"/>
      <c r="G60" s="115" t="n">
        <f aca="false" ca="false" dt2D="false" dtr="false" t="normal">G62</f>
        <v>190.7</v>
      </c>
      <c r="H60" s="107" t="n">
        <f aca="false" ca="false" dt2D="false" dtr="false" t="normal">H62</f>
        <v>190.7</v>
      </c>
    </row>
    <row customHeight="true" ht="21" outlineLevel="0" r="61">
      <c r="A61" s="125" t="s">
        <v>132</v>
      </c>
      <c r="B61" s="26" t="n">
        <f aca="false" ca="false" dt2D="false" dtr="false" t="normal">B60</f>
        <v>570</v>
      </c>
      <c r="C61" s="90" t="str">
        <f aca="false" ca="false" dt2D="false" dtr="false" t="normal">C60</f>
        <v>01</v>
      </c>
      <c r="D61" s="114" t="str">
        <f aca="false" ca="false" dt2D="false" dtr="false" t="normal">D60</f>
        <v>13</v>
      </c>
      <c r="E61" s="114" t="s">
        <v>258</v>
      </c>
      <c r="F61" s="114" t="n"/>
      <c r="G61" s="115" t="n">
        <f aca="false" ca="false" dt2D="false" dtr="false" t="normal">G62</f>
        <v>190.7</v>
      </c>
      <c r="H61" s="107" t="n">
        <f aca="false" ca="false" dt2D="false" dtr="false" t="normal">H62</f>
        <v>190.7</v>
      </c>
    </row>
    <row customHeight="true" ht="32.25" outlineLevel="0" r="62">
      <c r="A62" s="92" t="s">
        <v>222</v>
      </c>
      <c r="B62" s="26" t="n">
        <v>570</v>
      </c>
      <c r="C62" s="90" t="s">
        <v>203</v>
      </c>
      <c r="D62" s="114" t="s">
        <v>252</v>
      </c>
      <c r="E62" s="114" t="s">
        <v>258</v>
      </c>
      <c r="F62" s="114" t="s">
        <v>223</v>
      </c>
      <c r="G62" s="115" t="n">
        <v>190.7</v>
      </c>
      <c r="H62" s="107" t="n">
        <v>190.7</v>
      </c>
    </row>
    <row customHeight="true" ht="48.75" outlineLevel="0" r="63">
      <c r="A63" s="92" t="s">
        <v>259</v>
      </c>
      <c r="B63" s="26" t="n">
        <v>570</v>
      </c>
      <c r="C63" s="90" t="s">
        <v>203</v>
      </c>
      <c r="D63" s="114" t="s">
        <v>252</v>
      </c>
      <c r="E63" s="114" t="s">
        <v>260</v>
      </c>
      <c r="F63" s="114" t="n"/>
      <c r="G63" s="115" t="n">
        <f aca="false" ca="false" dt2D="false" dtr="false" t="normal">G64</f>
        <v>9049.6</v>
      </c>
      <c r="H63" s="107" t="n">
        <f aca="false" ca="false" dt2D="false" dtr="false" t="normal">H64</f>
        <v>9004.2</v>
      </c>
    </row>
    <row customHeight="true" ht="52.5" outlineLevel="0" r="64">
      <c r="A64" s="92" t="s">
        <v>261</v>
      </c>
      <c r="B64" s="26" t="n">
        <v>570</v>
      </c>
      <c r="C64" s="90" t="s">
        <v>203</v>
      </c>
      <c r="D64" s="114" t="s">
        <v>252</v>
      </c>
      <c r="E64" s="114" t="s">
        <v>260</v>
      </c>
      <c r="F64" s="114" t="n"/>
      <c r="G64" s="115" t="n">
        <f aca="false" ca="false" dt2D="false" dtr="false" t="normal">G66+G65+G67+G68</f>
        <v>9049.6</v>
      </c>
      <c r="H64" s="107" t="n">
        <f aca="false" ca="false" dt2D="false" dtr="false" t="normal">H66+H65+H67+H68</f>
        <v>9004.2</v>
      </c>
    </row>
    <row customHeight="true" ht="35.25" outlineLevel="0" r="65">
      <c r="A65" s="92" t="s">
        <v>262</v>
      </c>
      <c r="B65" s="26" t="n">
        <v>570</v>
      </c>
      <c r="C65" s="90" t="s">
        <v>203</v>
      </c>
      <c r="D65" s="114" t="s">
        <v>252</v>
      </c>
      <c r="E65" s="114" t="s">
        <v>263</v>
      </c>
      <c r="F65" s="114" t="n"/>
      <c r="G65" s="115" t="n">
        <f aca="false" ca="false" dt2D="false" dtr="false" t="normal">343.6+77.3</f>
        <v>420.90000000000003</v>
      </c>
      <c r="H65" s="107" t="n">
        <v>420</v>
      </c>
    </row>
    <row customHeight="true" ht="42.75" outlineLevel="0" r="66">
      <c r="A66" s="64" t="s">
        <v>264</v>
      </c>
      <c r="B66" s="26" t="n">
        <v>570</v>
      </c>
      <c r="C66" s="90" t="s">
        <v>203</v>
      </c>
      <c r="D66" s="114" t="s">
        <v>252</v>
      </c>
      <c r="E66" s="114" t="s">
        <v>263</v>
      </c>
      <c r="F66" s="114" t="n"/>
      <c r="G66" s="115" t="n">
        <v>82.3</v>
      </c>
      <c r="H66" s="107" t="n">
        <v>82.2</v>
      </c>
    </row>
    <row customHeight="true" ht="42.75" outlineLevel="0" r="67">
      <c r="A67" s="64" t="s">
        <v>265</v>
      </c>
      <c r="B67" s="26" t="n">
        <v>570</v>
      </c>
      <c r="C67" s="90" t="s">
        <v>203</v>
      </c>
      <c r="D67" s="114" t="s">
        <v>252</v>
      </c>
      <c r="E67" s="114" t="s">
        <v>263</v>
      </c>
      <c r="F67" s="114" t="n"/>
      <c r="G67" s="115" t="n">
        <v>7441.5</v>
      </c>
      <c r="H67" s="107" t="n">
        <v>7404.3</v>
      </c>
    </row>
    <row customHeight="true" ht="42.75" outlineLevel="0" r="68">
      <c r="A68" s="64" t="s">
        <v>266</v>
      </c>
      <c r="B68" s="26" t="n">
        <v>570</v>
      </c>
      <c r="C68" s="90" t="s">
        <v>203</v>
      </c>
      <c r="D68" s="114" t="s">
        <v>252</v>
      </c>
      <c r="E68" s="114" t="s">
        <v>263</v>
      </c>
      <c r="F68" s="114" t="n"/>
      <c r="G68" s="115" t="n">
        <v>1104.9</v>
      </c>
      <c r="H68" s="107" t="n">
        <v>1097.7</v>
      </c>
    </row>
    <row customHeight="true" ht="32.25" outlineLevel="0" r="69">
      <c r="A69" s="92" t="s">
        <v>222</v>
      </c>
      <c r="B69" s="26" t="n">
        <v>570</v>
      </c>
      <c r="C69" s="90" t="s">
        <v>203</v>
      </c>
      <c r="D69" s="114" t="s">
        <v>252</v>
      </c>
      <c r="E69" s="114" t="s">
        <v>263</v>
      </c>
      <c r="F69" s="114" t="s">
        <v>223</v>
      </c>
      <c r="G69" s="115" t="n">
        <f aca="false" ca="false" dt2D="false" dtr="false" t="normal">G64</f>
        <v>9049.6</v>
      </c>
      <c r="H69" s="107" t="n">
        <f aca="false" ca="false" dt2D="false" dtr="false" t="normal">H64</f>
        <v>9004.2</v>
      </c>
    </row>
    <row customHeight="true" ht="28.5" outlineLevel="0" r="70">
      <c r="A70" s="92" t="s">
        <v>267</v>
      </c>
      <c r="B70" s="26" t="n">
        <v>570</v>
      </c>
      <c r="C70" s="90" t="s">
        <v>203</v>
      </c>
      <c r="D70" s="114" t="s">
        <v>252</v>
      </c>
      <c r="E70" s="114" t="s">
        <v>268</v>
      </c>
      <c r="F70" s="114" t="n"/>
      <c r="G70" s="115" t="n">
        <f aca="false" ca="false" dt2D="false" dtr="false" t="normal">G71</f>
        <v>37.6</v>
      </c>
      <c r="H70" s="107" t="n">
        <f aca="false" ca="false" dt2D="false" dtr="false" t="normal">H71</f>
        <v>31.7</v>
      </c>
    </row>
    <row customHeight="true" ht="54.75" outlineLevel="0" r="71">
      <c r="A71" s="92" t="s">
        <v>269</v>
      </c>
      <c r="B71" s="26" t="n">
        <v>570</v>
      </c>
      <c r="C71" s="90" t="s">
        <v>203</v>
      </c>
      <c r="D71" s="114" t="s">
        <v>252</v>
      </c>
      <c r="E71" s="114" t="s">
        <v>270</v>
      </c>
      <c r="F71" s="114" t="n"/>
      <c r="G71" s="115" t="n">
        <f aca="false" ca="false" dt2D="false" dtr="false" t="normal">G72</f>
        <v>37.6</v>
      </c>
      <c r="H71" s="107" t="n">
        <f aca="false" ca="false" dt2D="false" dtr="false" t="normal">H72</f>
        <v>31.7</v>
      </c>
    </row>
    <row customHeight="true" ht="36" outlineLevel="0" r="72">
      <c r="A72" s="92" t="s">
        <v>222</v>
      </c>
      <c r="B72" s="26" t="n">
        <v>570</v>
      </c>
      <c r="C72" s="90" t="s">
        <v>203</v>
      </c>
      <c r="D72" s="114" t="s">
        <v>252</v>
      </c>
      <c r="E72" s="114" t="s">
        <v>270</v>
      </c>
      <c r="F72" s="114" t="s">
        <v>223</v>
      </c>
      <c r="G72" s="115" t="n">
        <v>37.6</v>
      </c>
      <c r="H72" s="107" t="n">
        <v>31.7</v>
      </c>
    </row>
    <row ht="13.8000001907349" outlineLevel="0" r="73">
      <c r="A73" s="92" t="s">
        <v>212</v>
      </c>
      <c r="B73" s="26" t="n">
        <v>570</v>
      </c>
      <c r="C73" s="90" t="s">
        <v>203</v>
      </c>
      <c r="D73" s="114" t="s">
        <v>252</v>
      </c>
      <c r="E73" s="114" t="s">
        <v>233</v>
      </c>
      <c r="F73" s="114" t="n"/>
      <c r="G73" s="115" t="n">
        <f aca="false" ca="false" dt2D="false" dtr="false" t="normal">G74+G78+G80+G82+G84</f>
        <v>578</v>
      </c>
      <c r="H73" s="107" t="n">
        <f aca="false" ca="false" dt2D="false" dtr="false" t="normal">H74+H78+H80+H82+H84</f>
        <v>549.3</v>
      </c>
    </row>
    <row customHeight="true" ht="42.75" outlineLevel="0" r="74">
      <c r="A74" s="92" t="s">
        <v>271</v>
      </c>
      <c r="B74" s="26" t="n">
        <v>570</v>
      </c>
      <c r="C74" s="90" t="s">
        <v>203</v>
      </c>
      <c r="D74" s="114" t="s">
        <v>252</v>
      </c>
      <c r="E74" s="114" t="s">
        <v>272</v>
      </c>
      <c r="F74" s="114" t="n"/>
      <c r="G74" s="115" t="n">
        <f aca="false" ca="false" dt2D="false" dtr="false" t="normal">G75</f>
        <v>200</v>
      </c>
      <c r="H74" s="107" t="n">
        <f aca="false" ca="false" dt2D="false" dtr="false" t="normal">H75</f>
        <v>200</v>
      </c>
    </row>
    <row ht="13.8000001907349" outlineLevel="0" r="75">
      <c r="A75" s="92" t="s">
        <v>229</v>
      </c>
      <c r="B75" s="26" t="n">
        <v>570</v>
      </c>
      <c r="C75" s="90" t="s">
        <v>203</v>
      </c>
      <c r="D75" s="114" t="s">
        <v>252</v>
      </c>
      <c r="E75" s="114" t="s">
        <v>272</v>
      </c>
      <c r="F75" s="114" t="s">
        <v>230</v>
      </c>
      <c r="G75" s="115" t="n">
        <v>200</v>
      </c>
      <c r="H75" s="107" t="n">
        <v>200</v>
      </c>
    </row>
    <row customHeight="true" hidden="true" ht="33.75" outlineLevel="0" r="76">
      <c r="A76" s="92" t="s">
        <v>273</v>
      </c>
      <c r="B76" s="26" t="n">
        <v>610</v>
      </c>
      <c r="C76" s="90" t="s">
        <v>203</v>
      </c>
      <c r="D76" s="114" t="s">
        <v>252</v>
      </c>
      <c r="E76" s="114" t="s">
        <v>274</v>
      </c>
      <c r="F76" s="114" t="n"/>
      <c r="G76" s="115" t="n">
        <f aca="false" ca="false" dt2D="false" dtr="false" t="normal">G77</f>
        <v>0</v>
      </c>
      <c r="H76" s="107" t="n"/>
    </row>
    <row customHeight="true" hidden="true" ht="26.25" outlineLevel="0" r="77">
      <c r="A77" s="92" t="s">
        <v>275</v>
      </c>
      <c r="B77" s="26" t="n">
        <v>610</v>
      </c>
      <c r="C77" s="90" t="s">
        <v>203</v>
      </c>
      <c r="D77" s="114" t="s">
        <v>252</v>
      </c>
      <c r="E77" s="114" t="s">
        <v>274</v>
      </c>
      <c r="F77" s="114" t="s">
        <v>276</v>
      </c>
      <c r="G77" s="115" t="n">
        <v>0</v>
      </c>
      <c r="H77" s="107" t="n"/>
    </row>
    <row customHeight="true" ht="30.75" outlineLevel="0" r="78">
      <c r="A78" s="92" t="s">
        <v>277</v>
      </c>
      <c r="B78" s="26" t="n">
        <v>570</v>
      </c>
      <c r="C78" s="90" t="s">
        <v>203</v>
      </c>
      <c r="D78" s="114" t="s">
        <v>252</v>
      </c>
      <c r="E78" s="114" t="s">
        <v>278</v>
      </c>
      <c r="F78" s="114" t="n"/>
      <c r="G78" s="115" t="n">
        <f aca="false" ca="false" dt2D="false" dtr="false" t="normal">G79</f>
        <v>210</v>
      </c>
      <c r="H78" s="107" t="n">
        <f aca="false" ca="false" dt2D="false" dtr="false" t="normal">H79</f>
        <v>195.1</v>
      </c>
    </row>
    <row customHeight="true" ht="33" outlineLevel="0" r="79">
      <c r="A79" s="92" t="s">
        <v>222</v>
      </c>
      <c r="B79" s="26" t="n">
        <v>570</v>
      </c>
      <c r="C79" s="90" t="s">
        <v>203</v>
      </c>
      <c r="D79" s="114" t="s">
        <v>252</v>
      </c>
      <c r="E79" s="114" t="s">
        <v>278</v>
      </c>
      <c r="F79" s="114" t="s">
        <v>223</v>
      </c>
      <c r="G79" s="115" t="n">
        <v>210</v>
      </c>
      <c r="H79" s="107" t="n">
        <v>195.1</v>
      </c>
    </row>
    <row hidden="true" ht="26.3999996185303" outlineLevel="0" r="80">
      <c r="A80" s="92" t="s">
        <v>279</v>
      </c>
      <c r="B80" s="26" t="n">
        <v>570</v>
      </c>
      <c r="C80" s="90" t="s">
        <v>203</v>
      </c>
      <c r="D80" s="114" t="s">
        <v>252</v>
      </c>
      <c r="E80" s="114" t="s">
        <v>280</v>
      </c>
      <c r="F80" s="114" t="n"/>
      <c r="G80" s="115" t="n">
        <f aca="false" ca="false" dt2D="false" dtr="false" t="normal">G81</f>
        <v>0</v>
      </c>
      <c r="H80" s="107" t="n"/>
    </row>
    <row customHeight="true" hidden="true" ht="29.25" outlineLevel="0" r="81">
      <c r="A81" s="92" t="s">
        <v>222</v>
      </c>
      <c r="B81" s="26" t="n">
        <v>570</v>
      </c>
      <c r="C81" s="90" t="s">
        <v>203</v>
      </c>
      <c r="D81" s="114" t="s">
        <v>252</v>
      </c>
      <c r="E81" s="114" t="s">
        <v>280</v>
      </c>
      <c r="F81" s="114" t="s">
        <v>223</v>
      </c>
      <c r="G81" s="115" t="n">
        <v>0</v>
      </c>
      <c r="H81" s="107" t="n"/>
    </row>
    <row customHeight="true" ht="57" outlineLevel="0" r="82">
      <c r="A82" s="92" t="s">
        <v>281</v>
      </c>
      <c r="B82" s="26" t="n">
        <v>570</v>
      </c>
      <c r="C82" s="90" t="s">
        <v>203</v>
      </c>
      <c r="D82" s="114" t="s">
        <v>252</v>
      </c>
      <c r="E82" s="114" t="s">
        <v>282</v>
      </c>
      <c r="F82" s="114" t="n"/>
      <c r="G82" s="115" t="n">
        <f aca="false" ca="false" dt2D="false" dtr="false" t="normal">G83</f>
        <v>168</v>
      </c>
      <c r="H82" s="107" t="n">
        <f aca="false" ca="false" dt2D="false" dtr="false" t="normal">H83</f>
        <v>154.2</v>
      </c>
    </row>
    <row customHeight="true" ht="29.25" outlineLevel="0" r="83">
      <c r="A83" s="92" t="s">
        <v>222</v>
      </c>
      <c r="B83" s="26" t="n">
        <v>570</v>
      </c>
      <c r="C83" s="90" t="s">
        <v>203</v>
      </c>
      <c r="D83" s="114" t="s">
        <v>252</v>
      </c>
      <c r="E83" s="114" t="s">
        <v>282</v>
      </c>
      <c r="F83" s="114" t="s">
        <v>223</v>
      </c>
      <c r="G83" s="115" t="n">
        <f aca="false" ca="false" dt2D="false" dtr="false" t="normal">152.1-0.1+16</f>
        <v>168</v>
      </c>
      <c r="H83" s="107" t="n">
        <v>154.2</v>
      </c>
    </row>
    <row customHeight="true" hidden="true" ht="19.5" outlineLevel="0" r="84">
      <c r="A84" s="92" t="s">
        <v>234</v>
      </c>
      <c r="B84" s="26" t="n">
        <v>570</v>
      </c>
      <c r="C84" s="90" t="s">
        <v>203</v>
      </c>
      <c r="D84" s="114" t="s">
        <v>252</v>
      </c>
      <c r="E84" s="114" t="s">
        <v>235</v>
      </c>
      <c r="F84" s="114" t="n"/>
      <c r="G84" s="115" t="n">
        <f aca="false" ca="false" dt2D="false" dtr="false" t="normal">G85</f>
        <v>0</v>
      </c>
      <c r="H84" s="107" t="n"/>
    </row>
    <row customHeight="true" hidden="true" ht="69.75" outlineLevel="0" r="85">
      <c r="A85" s="92" t="s">
        <v>283</v>
      </c>
      <c r="B85" s="26" t="n">
        <v>570</v>
      </c>
      <c r="C85" s="90" t="s">
        <v>203</v>
      </c>
      <c r="D85" s="114" t="s">
        <v>252</v>
      </c>
      <c r="E85" s="114" t="s">
        <v>284</v>
      </c>
      <c r="F85" s="114" t="n"/>
      <c r="G85" s="115" t="n">
        <f aca="false" ca="false" dt2D="false" dtr="false" t="normal">G86</f>
        <v>0</v>
      </c>
      <c r="H85" s="107" t="n"/>
    </row>
    <row customHeight="true" hidden="true" ht="22.5" outlineLevel="0" r="86">
      <c r="A86" s="92" t="s">
        <v>234</v>
      </c>
      <c r="B86" s="26" t="n">
        <v>570</v>
      </c>
      <c r="C86" s="90" t="s">
        <v>203</v>
      </c>
      <c r="D86" s="114" t="s">
        <v>252</v>
      </c>
      <c r="E86" s="114" t="s">
        <v>284</v>
      </c>
      <c r="F86" s="114" t="s">
        <v>239</v>
      </c>
      <c r="G86" s="115" t="n">
        <v>0</v>
      </c>
      <c r="H86" s="107" t="n"/>
    </row>
    <row ht="13.8000001907349" outlineLevel="0" r="87">
      <c r="A87" s="94" t="s">
        <v>285</v>
      </c>
      <c r="B87" s="95" t="n">
        <v>570</v>
      </c>
      <c r="C87" s="108" t="s">
        <v>205</v>
      </c>
      <c r="D87" s="109" t="n"/>
      <c r="E87" s="109" t="n"/>
      <c r="F87" s="109" t="n"/>
      <c r="G87" s="98" t="n">
        <f aca="false" ca="false" dt2D="false" dtr="false" t="normal">G88</f>
        <v>323.4</v>
      </c>
      <c r="H87" s="110" t="n">
        <f aca="false" ca="false" dt2D="false" dtr="false" t="normal">H88</f>
        <v>299.4</v>
      </c>
    </row>
    <row customHeight="true" ht="19.5" outlineLevel="0" r="88">
      <c r="A88" s="99" t="s">
        <v>286</v>
      </c>
      <c r="B88" s="100" t="n">
        <v>570</v>
      </c>
      <c r="C88" s="111" t="s">
        <v>205</v>
      </c>
      <c r="D88" s="112" t="s">
        <v>287</v>
      </c>
      <c r="E88" s="112" t="n"/>
      <c r="F88" s="112" t="n"/>
      <c r="G88" s="103" t="n">
        <f aca="false" ca="false" dt2D="false" dtr="false" t="normal">G89</f>
        <v>323.4</v>
      </c>
      <c r="H88" s="104" t="n">
        <f aca="false" ca="false" dt2D="false" dtr="false" t="normal">H89</f>
        <v>299.4</v>
      </c>
    </row>
    <row customHeight="true" ht="27.75" outlineLevel="0" r="89">
      <c r="A89" s="92" t="s">
        <v>267</v>
      </c>
      <c r="B89" s="26" t="n">
        <v>570</v>
      </c>
      <c r="C89" s="90" t="s">
        <v>205</v>
      </c>
      <c r="D89" s="114" t="s">
        <v>287</v>
      </c>
      <c r="E89" s="114" t="s">
        <v>268</v>
      </c>
      <c r="F89" s="114" t="n"/>
      <c r="G89" s="115" t="n">
        <f aca="false" ca="false" dt2D="false" dtr="false" t="normal">G90</f>
        <v>323.4</v>
      </c>
      <c r="H89" s="107" t="n">
        <f aca="false" ca="false" dt2D="false" dtr="false" t="normal">H90</f>
        <v>299.4</v>
      </c>
    </row>
    <row customHeight="true" ht="40.9500007629395" outlineLevel="0" r="90">
      <c r="A90" s="92" t="s">
        <v>288</v>
      </c>
      <c r="B90" s="26" t="n">
        <v>570</v>
      </c>
      <c r="C90" s="90" t="s">
        <v>205</v>
      </c>
      <c r="D90" s="114" t="s">
        <v>287</v>
      </c>
      <c r="E90" s="114" t="s">
        <v>289</v>
      </c>
      <c r="F90" s="114" t="n"/>
      <c r="G90" s="115" t="n">
        <f aca="false" ca="false" dt2D="false" dtr="false" t="normal">G92+G91</f>
        <v>323.4</v>
      </c>
      <c r="H90" s="107" t="n">
        <f aca="false" ca="false" dt2D="false" dtr="false" t="normal">H92+H91</f>
        <v>299.4</v>
      </c>
    </row>
    <row customHeight="true" ht="66" outlineLevel="0" r="91">
      <c r="A91" s="92" t="s">
        <v>210</v>
      </c>
      <c r="B91" s="26" t="n">
        <v>570</v>
      </c>
      <c r="C91" s="90" t="s">
        <v>205</v>
      </c>
      <c r="D91" s="114" t="s">
        <v>287</v>
      </c>
      <c r="E91" s="114" t="s">
        <v>289</v>
      </c>
      <c r="F91" s="114" t="s">
        <v>211</v>
      </c>
      <c r="G91" s="115" t="n">
        <f aca="false" ca="false" dt2D="false" dtr="false" t="normal">197.9+115.1-59.6</f>
        <v>253.4</v>
      </c>
      <c r="H91" s="107" t="n">
        <v>229.4</v>
      </c>
    </row>
    <row customHeight="true" ht="30" outlineLevel="0" r="92">
      <c r="A92" s="92" t="s">
        <v>222</v>
      </c>
      <c r="B92" s="26" t="n">
        <v>570</v>
      </c>
      <c r="C92" s="90" t="s">
        <v>205</v>
      </c>
      <c r="D92" s="114" t="s">
        <v>287</v>
      </c>
      <c r="E92" s="114" t="s">
        <v>289</v>
      </c>
      <c r="F92" s="114" t="s">
        <v>223</v>
      </c>
      <c r="G92" s="115" t="n">
        <f aca="false" ca="false" dt2D="false" dtr="false" t="normal">8.5+1.9+59.6</f>
        <v>70</v>
      </c>
      <c r="H92" s="107" t="n">
        <v>70</v>
      </c>
    </row>
    <row customFormat="true" customHeight="true" ht="30.75" outlineLevel="0" r="93" s="17">
      <c r="A93" s="94" t="s">
        <v>290</v>
      </c>
      <c r="B93" s="95" t="n">
        <v>570</v>
      </c>
      <c r="C93" s="108" t="s">
        <v>287</v>
      </c>
      <c r="D93" s="109" t="n"/>
      <c r="E93" s="109" t="n"/>
      <c r="F93" s="109" t="n"/>
      <c r="G93" s="98" t="n">
        <f aca="false" ca="false" dt2D="false" dtr="false" t="normal">G94+G103+G118</f>
        <v>3318.1</v>
      </c>
      <c r="H93" s="110" t="n">
        <f aca="false" ca="false" dt2D="false" dtr="false" t="normal">H94+H103+H118</f>
        <v>3178.1</v>
      </c>
    </row>
    <row customHeight="true" ht="16.5" outlineLevel="0" r="94">
      <c r="A94" s="99" t="s">
        <v>291</v>
      </c>
      <c r="B94" s="100" t="n">
        <v>570</v>
      </c>
      <c r="C94" s="111" t="s">
        <v>287</v>
      </c>
      <c r="D94" s="112" t="s">
        <v>292</v>
      </c>
      <c r="E94" s="112" t="n"/>
      <c r="F94" s="112" t="n"/>
      <c r="G94" s="103" t="n">
        <f aca="false" ca="false" dt2D="false" dtr="false" t="normal">G96</f>
        <v>2979.6</v>
      </c>
      <c r="H94" s="104" t="n">
        <f aca="false" ca="false" dt2D="false" dtr="false" t="normal">H96</f>
        <v>2852.6</v>
      </c>
    </row>
    <row customHeight="true" ht="42" outlineLevel="0" r="95">
      <c r="A95" s="92" t="s">
        <v>293</v>
      </c>
      <c r="B95" s="26" t="n">
        <v>570</v>
      </c>
      <c r="C95" s="90" t="s">
        <v>287</v>
      </c>
      <c r="D95" s="114" t="s">
        <v>292</v>
      </c>
      <c r="E95" s="114" t="s">
        <v>294</v>
      </c>
      <c r="F95" s="114" t="n"/>
      <c r="G95" s="115" t="n">
        <f aca="false" ca="false" dt2D="false" dtr="false" t="normal">G96</f>
        <v>2979.6</v>
      </c>
      <c r="H95" s="107" t="n">
        <f aca="false" ca="false" dt2D="false" dtr="false" t="normal">H96</f>
        <v>2852.6</v>
      </c>
    </row>
    <row customHeight="true" ht="53.25" outlineLevel="0" r="96">
      <c r="A96" s="92" t="s">
        <v>295</v>
      </c>
      <c r="B96" s="26" t="n">
        <v>570</v>
      </c>
      <c r="C96" s="90" t="s">
        <v>287</v>
      </c>
      <c r="D96" s="114" t="s">
        <v>292</v>
      </c>
      <c r="E96" s="114" t="s">
        <v>294</v>
      </c>
      <c r="F96" s="114" t="n"/>
      <c r="G96" s="115" t="n">
        <f aca="false" ca="false" dt2D="false" dtr="false" t="normal">G101</f>
        <v>2979.6</v>
      </c>
      <c r="H96" s="107" t="n">
        <f aca="false" ca="false" dt2D="false" dtr="false" t="normal">H101</f>
        <v>2852.6</v>
      </c>
    </row>
    <row customHeight="true" hidden="true" ht="42.75" outlineLevel="0" r="97">
      <c r="A97" s="64" t="s">
        <v>136</v>
      </c>
      <c r="B97" s="26" t="n">
        <f aca="false" ca="false" dt2D="false" dtr="false" t="normal">B96</f>
        <v>570</v>
      </c>
      <c r="C97" s="90" t="str">
        <f aca="false" ca="false" dt2D="false" dtr="false" t="normal">C96</f>
        <v>03</v>
      </c>
      <c r="D97" s="114" t="str">
        <f aca="false" ca="false" dt2D="false" dtr="false" t="normal">D96</f>
        <v>09</v>
      </c>
      <c r="E97" s="114" t="str">
        <f aca="false" ca="false" dt2D="false" dtr="false" t="normal">E96</f>
        <v>33.0.00.00000</v>
      </c>
      <c r="F97" s="114" t="n"/>
      <c r="G97" s="115" t="n">
        <v>0</v>
      </c>
      <c r="H97" s="107" t="n"/>
    </row>
    <row customHeight="true" hidden="true" ht="8.25" outlineLevel="0" r="98">
      <c r="A98" s="64" t="s">
        <v>137</v>
      </c>
      <c r="B98" s="26" t="n">
        <f aca="false" ca="false" dt2D="false" dtr="false" t="normal">B96</f>
        <v>570</v>
      </c>
      <c r="C98" s="90" t="str">
        <f aca="false" ca="false" dt2D="false" dtr="false" t="normal">C96</f>
        <v>03</v>
      </c>
      <c r="D98" s="114" t="str">
        <f aca="false" ca="false" dt2D="false" dtr="false" t="normal">D96</f>
        <v>09</v>
      </c>
      <c r="E98" s="114" t="s">
        <v>296</v>
      </c>
      <c r="F98" s="114" t="n"/>
      <c r="G98" s="115" t="n">
        <v>0</v>
      </c>
      <c r="H98" s="107" t="n"/>
    </row>
    <row customHeight="true" ht="54.9000015258789" outlineLevel="0" r="99">
      <c r="A99" s="64" t="s">
        <v>164</v>
      </c>
      <c r="B99" s="26" t="n">
        <v>570</v>
      </c>
      <c r="C99" s="90" t="s">
        <v>287</v>
      </c>
      <c r="D99" s="114" t="s">
        <v>292</v>
      </c>
      <c r="E99" s="114" t="s">
        <v>296</v>
      </c>
      <c r="F99" s="114" t="n"/>
      <c r="G99" s="115" t="n">
        <v>2872.5</v>
      </c>
      <c r="H99" s="107" t="n">
        <v>2745.5</v>
      </c>
    </row>
    <row customHeight="true" ht="51.75" outlineLevel="0" r="100">
      <c r="A100" s="64" t="s">
        <v>162</v>
      </c>
      <c r="B100" s="26" t="n">
        <f aca="false" ca="false" dt2D="false" dtr="false" t="normal">B96</f>
        <v>570</v>
      </c>
      <c r="C100" s="90" t="str">
        <f aca="false" ca="false" dt2D="false" dtr="false" t="normal">C96</f>
        <v>03</v>
      </c>
      <c r="D100" s="114" t="str">
        <f aca="false" ca="false" dt2D="false" dtr="false" t="normal">D96</f>
        <v>09</v>
      </c>
      <c r="E100" s="114" t="s">
        <v>296</v>
      </c>
      <c r="F100" s="114" t="n"/>
      <c r="G100" s="115" t="n">
        <v>107.1</v>
      </c>
      <c r="H100" s="107" t="n">
        <v>107.1</v>
      </c>
    </row>
    <row customHeight="true" ht="30" outlineLevel="0" r="101">
      <c r="A101" s="92" t="s">
        <v>222</v>
      </c>
      <c r="B101" s="26" t="n">
        <v>570</v>
      </c>
      <c r="C101" s="90" t="s">
        <v>287</v>
      </c>
      <c r="D101" s="114" t="s">
        <v>292</v>
      </c>
      <c r="E101" s="114" t="s">
        <v>296</v>
      </c>
      <c r="F101" s="114" t="s">
        <v>223</v>
      </c>
      <c r="G101" s="115" t="n">
        <f aca="false" ca="false" dt2D="false" dtr="false" t="normal">G100+G99</f>
        <v>2979.6</v>
      </c>
      <c r="H101" s="107" t="n">
        <f aca="false" ca="false" dt2D="false" dtr="false" t="normal">H100+H99</f>
        <v>2852.6</v>
      </c>
    </row>
    <row hidden="true" ht="26.3999996185303" outlineLevel="0" r="102">
      <c r="A102" s="92" t="s">
        <v>275</v>
      </c>
      <c r="B102" s="26" t="n">
        <v>610</v>
      </c>
      <c r="C102" s="90" t="s">
        <v>287</v>
      </c>
      <c r="D102" s="114" t="s">
        <v>292</v>
      </c>
      <c r="E102" s="114" t="s">
        <v>297</v>
      </c>
      <c r="F102" s="114" t="s">
        <v>276</v>
      </c>
      <c r="G102" s="115" t="n">
        <v>0</v>
      </c>
      <c r="H102" s="107" t="n"/>
    </row>
    <row customHeight="true" ht="40.5" outlineLevel="0" r="103">
      <c r="A103" s="99" t="s">
        <v>298</v>
      </c>
      <c r="B103" s="100" t="n">
        <v>570</v>
      </c>
      <c r="C103" s="111" t="s">
        <v>287</v>
      </c>
      <c r="D103" s="112" t="s">
        <v>299</v>
      </c>
      <c r="E103" s="112" t="n"/>
      <c r="F103" s="112" t="n"/>
      <c r="G103" s="103" t="n">
        <f aca="false" ca="false" dt2D="false" dtr="false" t="normal">G104+G108</f>
        <v>288.4</v>
      </c>
      <c r="H103" s="104" t="n">
        <f aca="false" ca="false" dt2D="false" dtr="false" t="normal">H104+H108</f>
        <v>285.4</v>
      </c>
    </row>
    <row customHeight="true" ht="46.5" outlineLevel="0" r="104">
      <c r="A104" s="92" t="s">
        <v>293</v>
      </c>
      <c r="B104" s="26" t="n">
        <v>570</v>
      </c>
      <c r="C104" s="90" t="s">
        <v>287</v>
      </c>
      <c r="D104" s="114" t="s">
        <v>299</v>
      </c>
      <c r="E104" s="114" t="s">
        <v>294</v>
      </c>
      <c r="F104" s="114" t="n"/>
      <c r="G104" s="115" t="n">
        <f aca="false" ca="false" dt2D="false" dtr="false" t="normal">G105</f>
        <v>167.4</v>
      </c>
      <c r="H104" s="107" t="n">
        <f aca="false" ca="false" dt2D="false" dtr="false" t="normal">H105</f>
        <v>167.4</v>
      </c>
    </row>
    <row customHeight="true" ht="55.5" outlineLevel="0" r="105">
      <c r="A105" s="64" t="s">
        <v>300</v>
      </c>
      <c r="B105" s="26" t="n">
        <v>570</v>
      </c>
      <c r="C105" s="90" t="s">
        <v>287</v>
      </c>
      <c r="D105" s="114" t="s">
        <v>299</v>
      </c>
      <c r="E105" s="114" t="s">
        <v>294</v>
      </c>
      <c r="F105" s="114" t="n"/>
      <c r="G105" s="115" t="n">
        <f aca="false" ca="false" dt2D="false" dtr="false" t="normal">G107</f>
        <v>167.4</v>
      </c>
      <c r="H105" s="107" t="n">
        <f aca="false" ca="false" dt2D="false" dtr="false" t="normal">H107</f>
        <v>167.4</v>
      </c>
    </row>
    <row customHeight="true" ht="30" outlineLevel="0" r="106">
      <c r="A106" s="64" t="s">
        <v>137</v>
      </c>
      <c r="B106" s="26" t="n">
        <v>570</v>
      </c>
      <c r="C106" s="90" t="s">
        <v>287</v>
      </c>
      <c r="D106" s="114" t="s">
        <v>299</v>
      </c>
      <c r="E106" s="114" t="s">
        <v>296</v>
      </c>
      <c r="F106" s="114" t="n"/>
      <c r="G106" s="115" t="n">
        <v>167.4</v>
      </c>
      <c r="H106" s="107" t="n">
        <v>167.4</v>
      </c>
    </row>
    <row customHeight="true" ht="29.25" outlineLevel="0" r="107">
      <c r="A107" s="92" t="s">
        <v>222</v>
      </c>
      <c r="B107" s="26" t="n">
        <v>570</v>
      </c>
      <c r="C107" s="90" t="s">
        <v>287</v>
      </c>
      <c r="D107" s="114" t="s">
        <v>299</v>
      </c>
      <c r="E107" s="114" t="s">
        <v>296</v>
      </c>
      <c r="F107" s="114" t="s">
        <v>223</v>
      </c>
      <c r="G107" s="115" t="n">
        <f aca="false" ca="false" dt2D="false" dtr="false" t="normal">G106</f>
        <v>167.4</v>
      </c>
      <c r="H107" s="107" t="n">
        <f aca="false" ca="false" dt2D="false" dtr="false" t="normal">H106</f>
        <v>167.4</v>
      </c>
    </row>
    <row customHeight="true" ht="22.5" outlineLevel="0" r="108">
      <c r="A108" s="92" t="s">
        <v>212</v>
      </c>
      <c r="B108" s="26" t="n">
        <v>570</v>
      </c>
      <c r="C108" s="90" t="s">
        <v>287</v>
      </c>
      <c r="D108" s="114" t="s">
        <v>299</v>
      </c>
      <c r="E108" s="114" t="s">
        <v>233</v>
      </c>
      <c r="F108" s="114" t="n"/>
      <c r="G108" s="115" t="n">
        <f aca="false" ca="false" dt2D="false" dtr="false" t="normal">G110</f>
        <v>121</v>
      </c>
      <c r="H108" s="107" t="n">
        <f aca="false" ca="false" dt2D="false" dtr="false" t="normal">H110</f>
        <v>118</v>
      </c>
    </row>
    <row customHeight="true" ht="36.75" outlineLevel="0" r="109">
      <c r="A109" s="92" t="s">
        <v>301</v>
      </c>
      <c r="B109" s="26" t="n">
        <v>570</v>
      </c>
      <c r="C109" s="90" t="s">
        <v>287</v>
      </c>
      <c r="D109" s="114" t="s">
        <v>299</v>
      </c>
      <c r="E109" s="114" t="s">
        <v>302</v>
      </c>
      <c r="F109" s="114" t="n"/>
      <c r="G109" s="115" t="n">
        <f aca="false" ca="false" dt2D="false" dtr="false" t="normal">G110</f>
        <v>121</v>
      </c>
      <c r="H109" s="107" t="n">
        <f aca="false" ca="false" dt2D="false" dtr="false" t="normal">H110</f>
        <v>118</v>
      </c>
    </row>
    <row customHeight="true" ht="30.75" outlineLevel="0" r="110">
      <c r="A110" s="92" t="s">
        <v>303</v>
      </c>
      <c r="B110" s="26" t="n">
        <v>570</v>
      </c>
      <c r="C110" s="90" t="s">
        <v>287</v>
      </c>
      <c r="D110" s="114" t="s">
        <v>299</v>
      </c>
      <c r="E110" s="114" t="s">
        <v>304</v>
      </c>
      <c r="F110" s="114" t="n"/>
      <c r="G110" s="115" t="n">
        <f aca="false" ca="false" dt2D="false" dtr="false" t="normal">G111+G112</f>
        <v>121</v>
      </c>
      <c r="H110" s="107" t="n">
        <f aca="false" ca="false" dt2D="false" dtr="false" t="normal">H111+H112</f>
        <v>118</v>
      </c>
    </row>
    <row customHeight="true" ht="35.25" outlineLevel="0" r="111">
      <c r="A111" s="92" t="s">
        <v>222</v>
      </c>
      <c r="B111" s="26" t="n">
        <v>570</v>
      </c>
      <c r="C111" s="90" t="s">
        <v>287</v>
      </c>
      <c r="D111" s="114" t="s">
        <v>299</v>
      </c>
      <c r="E111" s="114" t="s">
        <v>304</v>
      </c>
      <c r="F111" s="114" t="s">
        <v>223</v>
      </c>
      <c r="G111" s="115" t="n">
        <f aca="false" ca="false" dt2D="false" dtr="false" t="normal">250-129</f>
        <v>121</v>
      </c>
      <c r="H111" s="107" t="n">
        <v>118</v>
      </c>
    </row>
    <row customHeight="true" hidden="true" ht="1.5" outlineLevel="0" r="112">
      <c r="A112" s="92" t="s">
        <v>305</v>
      </c>
      <c r="B112" s="26" t="n">
        <v>570</v>
      </c>
      <c r="C112" s="90" t="s">
        <v>287</v>
      </c>
      <c r="D112" s="114" t="s">
        <v>299</v>
      </c>
      <c r="E112" s="114" t="s">
        <v>304</v>
      </c>
      <c r="F112" s="114" t="s">
        <v>306</v>
      </c>
      <c r="G112" s="115" t="n">
        <v>0</v>
      </c>
      <c r="H112" s="107" t="n"/>
    </row>
    <row customHeight="true" hidden="true" ht="32.25" outlineLevel="0" r="113">
      <c r="A113" s="92" t="s">
        <v>307</v>
      </c>
      <c r="B113" s="26" t="n">
        <v>570</v>
      </c>
      <c r="C113" s="90" t="s">
        <v>287</v>
      </c>
      <c r="D113" s="114" t="s">
        <v>308</v>
      </c>
      <c r="E113" s="114" t="n"/>
      <c r="F113" s="114" t="n"/>
      <c r="G113" s="115" t="n">
        <f aca="false" ca="false" dt2D="false" dtr="false" t="normal">G114</f>
        <v>0</v>
      </c>
      <c r="H113" s="107" t="n"/>
    </row>
    <row customHeight="true" hidden="true" ht="33" outlineLevel="0" r="114">
      <c r="A114" s="92" t="s">
        <v>212</v>
      </c>
      <c r="B114" s="26" t="n">
        <v>570</v>
      </c>
      <c r="C114" s="90" t="s">
        <v>287</v>
      </c>
      <c r="D114" s="114" t="s">
        <v>308</v>
      </c>
      <c r="E114" s="114" t="s">
        <v>233</v>
      </c>
      <c r="F114" s="114" t="n"/>
      <c r="G114" s="115" t="n">
        <f aca="false" ca="false" dt2D="false" dtr="false" t="normal">G115</f>
        <v>0</v>
      </c>
      <c r="H114" s="107" t="n"/>
    </row>
    <row customFormat="true" customHeight="true" hidden="true" ht="32.25" outlineLevel="0" r="115" s="0">
      <c r="A115" s="92" t="s">
        <v>301</v>
      </c>
      <c r="B115" s="26" t="n">
        <v>570</v>
      </c>
      <c r="C115" s="90" t="s">
        <v>287</v>
      </c>
      <c r="D115" s="114" t="s">
        <v>308</v>
      </c>
      <c r="E115" s="114" t="s">
        <v>302</v>
      </c>
      <c r="F115" s="114" t="n"/>
      <c r="G115" s="115" t="n">
        <f aca="false" ca="false" dt2D="false" dtr="false" t="normal">G116</f>
        <v>0</v>
      </c>
      <c r="H115" s="107" t="n"/>
    </row>
    <row customFormat="true" customHeight="true" hidden="true" ht="32.25" outlineLevel="0" r="116" s="0">
      <c r="A116" s="92" t="s">
        <v>309</v>
      </c>
      <c r="B116" s="26" t="n">
        <v>570</v>
      </c>
      <c r="C116" s="90" t="s">
        <v>287</v>
      </c>
      <c r="D116" s="114" t="s">
        <v>308</v>
      </c>
      <c r="E116" s="114" t="s">
        <v>310</v>
      </c>
      <c r="F116" s="114" t="n"/>
      <c r="G116" s="115" t="n">
        <f aca="false" ca="false" dt2D="false" dtr="false" t="normal">G117</f>
        <v>0</v>
      </c>
      <c r="H116" s="107" t="n"/>
    </row>
    <row customFormat="true" customHeight="true" hidden="true" ht="33" outlineLevel="0" r="117" s="0">
      <c r="A117" s="92" t="s">
        <v>305</v>
      </c>
      <c r="B117" s="26" t="n">
        <v>570</v>
      </c>
      <c r="C117" s="90" t="s">
        <v>287</v>
      </c>
      <c r="D117" s="114" t="s">
        <v>308</v>
      </c>
      <c r="E117" s="114" t="s">
        <v>310</v>
      </c>
      <c r="F117" s="114" t="s">
        <v>306</v>
      </c>
      <c r="G117" s="115" t="n">
        <v>0</v>
      </c>
      <c r="H117" s="107" t="n"/>
    </row>
    <row customFormat="true" customHeight="true" ht="33" outlineLevel="0" r="118" s="0">
      <c r="A118" s="99" t="s">
        <v>307</v>
      </c>
      <c r="B118" s="100" t="n">
        <v>570</v>
      </c>
      <c r="C118" s="111" t="s">
        <v>287</v>
      </c>
      <c r="D118" s="112" t="s">
        <v>308</v>
      </c>
      <c r="E118" s="112" t="n"/>
      <c r="F118" s="112" t="n"/>
      <c r="G118" s="103" t="n">
        <f aca="false" ca="false" dt2D="false" dtr="false" t="normal">G119</f>
        <v>50.1</v>
      </c>
      <c r="H118" s="104" t="n">
        <f aca="false" ca="false" dt2D="false" dtr="false" t="normal">H119</f>
        <v>40.1</v>
      </c>
    </row>
    <row customFormat="true" customHeight="true" ht="43.5" outlineLevel="0" r="119" s="0">
      <c r="A119" s="92" t="s">
        <v>293</v>
      </c>
      <c r="B119" s="26" t="n">
        <v>570</v>
      </c>
      <c r="C119" s="90" t="s">
        <v>287</v>
      </c>
      <c r="D119" s="114" t="s">
        <v>308</v>
      </c>
      <c r="E119" s="114" t="s">
        <v>294</v>
      </c>
      <c r="F119" s="114" t="n"/>
      <c r="G119" s="115" t="n">
        <f aca="false" ca="false" dt2D="false" dtr="false" t="normal">G120</f>
        <v>50.1</v>
      </c>
      <c r="H119" s="107" t="n">
        <f aca="false" ca="false" dt2D="false" dtr="false" t="normal">H120</f>
        <v>40.1</v>
      </c>
    </row>
    <row customFormat="true" customHeight="true" ht="54.75" outlineLevel="0" r="120" s="0">
      <c r="A120" s="92" t="s">
        <v>295</v>
      </c>
      <c r="B120" s="26" t="n">
        <v>570</v>
      </c>
      <c r="C120" s="90" t="s">
        <v>287</v>
      </c>
      <c r="D120" s="114" t="s">
        <v>308</v>
      </c>
      <c r="E120" s="114" t="s">
        <v>294</v>
      </c>
      <c r="F120" s="114" t="n"/>
      <c r="G120" s="115" t="n">
        <f aca="false" ca="false" dt2D="false" dtr="false" t="normal">G123+G124</f>
        <v>50.1</v>
      </c>
      <c r="H120" s="107" t="n">
        <f aca="false" ca="false" dt2D="false" dtr="false" t="normal">H123+H124</f>
        <v>40.1</v>
      </c>
    </row>
    <row customFormat="true" customHeight="true" ht="37.9500007629395" outlineLevel="0" r="121" s="0">
      <c r="A121" s="64" t="s">
        <v>136</v>
      </c>
      <c r="B121" s="26" t="n">
        <v>570</v>
      </c>
      <c r="C121" s="90" t="s">
        <v>287</v>
      </c>
      <c r="D121" s="114" t="s">
        <v>308</v>
      </c>
      <c r="E121" s="114" t="s">
        <v>296</v>
      </c>
      <c r="F121" s="114" t="n"/>
      <c r="G121" s="115" t="n">
        <v>40.1</v>
      </c>
      <c r="H121" s="107" t="n">
        <v>40.1</v>
      </c>
    </row>
    <row customFormat="true" customHeight="true" ht="45" outlineLevel="0" r="122" s="0">
      <c r="A122" s="64" t="s">
        <v>163</v>
      </c>
      <c r="B122" s="26" t="n">
        <f aca="false" ca="false" dt2D="false" dtr="false" t="normal">B120</f>
        <v>570</v>
      </c>
      <c r="C122" s="90" t="str">
        <f aca="false" ca="false" dt2D="false" dtr="false" t="normal">C120</f>
        <v>03</v>
      </c>
      <c r="D122" s="114" t="str">
        <f aca="false" ca="false" dt2D="false" dtr="false" t="normal">D120</f>
        <v>14</v>
      </c>
      <c r="E122" s="114" t="s">
        <v>296</v>
      </c>
      <c r="F122" s="114" t="n"/>
      <c r="G122" s="115" t="n">
        <v>10</v>
      </c>
      <c r="H122" s="107" t="n">
        <v>0</v>
      </c>
    </row>
    <row customFormat="true" customHeight="true" ht="57.4500007629395" outlineLevel="0" r="123" s="0">
      <c r="A123" s="92" t="s">
        <v>210</v>
      </c>
      <c r="B123" s="26" t="n">
        <v>570</v>
      </c>
      <c r="C123" s="90" t="s">
        <v>287</v>
      </c>
      <c r="D123" s="114" t="s">
        <v>308</v>
      </c>
      <c r="E123" s="114" t="s">
        <v>296</v>
      </c>
      <c r="F123" s="114" t="s">
        <v>211</v>
      </c>
      <c r="G123" s="115" t="n">
        <f aca="false" ca="false" dt2D="false" dtr="false" t="normal">G122</f>
        <v>10</v>
      </c>
      <c r="H123" s="107" t="n">
        <f aca="false" ca="false" dt2D="false" dtr="false" t="normal">H122</f>
        <v>0</v>
      </c>
    </row>
    <row customFormat="true" customHeight="true" ht="33.75" outlineLevel="0" r="124" s="0">
      <c r="A124" s="92" t="s">
        <v>222</v>
      </c>
      <c r="B124" s="26" t="n">
        <v>570</v>
      </c>
      <c r="C124" s="90" t="s">
        <v>287</v>
      </c>
      <c r="D124" s="114" t="s">
        <v>308</v>
      </c>
      <c r="E124" s="114" t="s">
        <v>296</v>
      </c>
      <c r="F124" s="114" t="s">
        <v>223</v>
      </c>
      <c r="G124" s="115" t="n">
        <f aca="false" ca="false" dt2D="false" dtr="false" t="normal">G121</f>
        <v>40.1</v>
      </c>
      <c r="H124" s="107" t="n">
        <f aca="false" ca="false" dt2D="false" dtr="false" t="normal">H121</f>
        <v>40.1</v>
      </c>
    </row>
    <row customFormat="true" customHeight="true" ht="27.75" outlineLevel="0" r="125" s="0">
      <c r="A125" s="94" t="s">
        <v>311</v>
      </c>
      <c r="B125" s="95" t="n">
        <v>570</v>
      </c>
      <c r="C125" s="108" t="s">
        <v>217</v>
      </c>
      <c r="D125" s="109" t="n"/>
      <c r="E125" s="109" t="n"/>
      <c r="F125" s="109" t="n"/>
      <c r="G125" s="126" t="n">
        <f aca="false" ca="false" dt2D="false" dtr="false" t="normal">G145+G153+G166+G126</f>
        <v>116821.09999999999</v>
      </c>
      <c r="H125" s="127" t="n">
        <f aca="false" ca="false" dt2D="false" dtr="false" t="normal">H145+H153+H166+H126</f>
        <v>116335.7</v>
      </c>
    </row>
    <row customFormat="true" customHeight="true" ht="27.75" outlineLevel="0" r="126" s="0">
      <c r="A126" s="99" t="s">
        <v>312</v>
      </c>
      <c r="B126" s="100" t="n">
        <v>570</v>
      </c>
      <c r="C126" s="111" t="s">
        <v>217</v>
      </c>
      <c r="D126" s="112" t="s">
        <v>313</v>
      </c>
      <c r="E126" s="112" t="n"/>
      <c r="F126" s="112" t="n"/>
      <c r="G126" s="128" t="n">
        <f aca="false" ca="false" dt2D="false" dtr="false" t="normal">G127</f>
        <v>115087.2</v>
      </c>
      <c r="H126" s="129" t="n">
        <f aca="false" ca="false" dt2D="false" dtr="false" t="normal">H127</f>
        <v>115045.7</v>
      </c>
    </row>
    <row customFormat="true" customHeight="true" ht="40.5" outlineLevel="0" r="127" s="0">
      <c r="A127" s="92" t="s">
        <v>314</v>
      </c>
      <c r="B127" s="26" t="n">
        <v>570</v>
      </c>
      <c r="C127" s="90" t="s">
        <v>217</v>
      </c>
      <c r="D127" s="114" t="s">
        <v>313</v>
      </c>
      <c r="E127" s="114" t="s">
        <v>315</v>
      </c>
      <c r="F127" s="114" t="n"/>
      <c r="G127" s="123" t="n">
        <f aca="false" ca="false" dt2D="false" dtr="false" t="normal">G128</f>
        <v>115087.2</v>
      </c>
      <c r="H127" s="124" t="n">
        <f aca="false" ca="false" dt2D="false" dtr="false" t="normal">H128</f>
        <v>115045.7</v>
      </c>
    </row>
    <row customFormat="true" customHeight="true" ht="57.75" outlineLevel="0" r="128" s="0">
      <c r="A128" s="92" t="s">
        <v>177</v>
      </c>
      <c r="B128" s="26" t="n">
        <v>570</v>
      </c>
      <c r="C128" s="90" t="s">
        <v>217</v>
      </c>
      <c r="D128" s="114" t="s">
        <v>313</v>
      </c>
      <c r="E128" s="114" t="s">
        <v>315</v>
      </c>
      <c r="F128" s="114" t="n"/>
      <c r="G128" s="123" t="n">
        <f aca="false" ca="false" dt2D="false" dtr="false" t="normal">G130+G129+G131+G132+G135+G137+G140+G143+G133</f>
        <v>115087.2</v>
      </c>
      <c r="H128" s="124" t="n">
        <f aca="false" ca="false" dt2D="false" dtr="false" t="normal">H130+H129+H131+H132+H135+H137+H140+H143+H133</f>
        <v>115045.7</v>
      </c>
    </row>
    <row customFormat="true" customHeight="true" ht="57.75" outlineLevel="0" r="129" s="0">
      <c r="A129" s="92" t="s">
        <v>316</v>
      </c>
      <c r="B129" s="26" t="n">
        <v>570</v>
      </c>
      <c r="C129" s="90" t="s">
        <v>217</v>
      </c>
      <c r="D129" s="114" t="s">
        <v>313</v>
      </c>
      <c r="E129" s="114" t="s">
        <v>317</v>
      </c>
      <c r="F129" s="114" t="n"/>
      <c r="G129" s="123" t="n">
        <f aca="false" ca="false" dt2D="false" dtr="false" t="normal">8270-2984.8</f>
        <v>5285.2</v>
      </c>
      <c r="H129" s="107" t="n">
        <v>5285.2</v>
      </c>
    </row>
    <row customFormat="true" customHeight="true" ht="27.75" outlineLevel="0" r="130" s="0">
      <c r="A130" s="92" t="s">
        <v>178</v>
      </c>
      <c r="B130" s="26" t="n">
        <v>570</v>
      </c>
      <c r="C130" s="90" t="s">
        <v>217</v>
      </c>
      <c r="D130" s="114" t="s">
        <v>313</v>
      </c>
      <c r="E130" s="114" t="s">
        <v>317</v>
      </c>
      <c r="F130" s="114" t="n"/>
      <c r="G130" s="123" t="n">
        <f aca="false" ca="false" dt2D="false" dtr="false" t="normal">1830.6+148</f>
        <v>1978.6</v>
      </c>
      <c r="H130" s="107" t="n">
        <v>1967.2</v>
      </c>
    </row>
    <row customFormat="true" customHeight="true" ht="43.2000007629395" outlineLevel="0" r="131" s="0">
      <c r="A131" s="92" t="s">
        <v>318</v>
      </c>
      <c r="B131" s="26" t="n">
        <v>570</v>
      </c>
      <c r="C131" s="90" t="s">
        <v>217</v>
      </c>
      <c r="D131" s="114" t="s">
        <v>313</v>
      </c>
      <c r="E131" s="114" t="s">
        <v>317</v>
      </c>
      <c r="F131" s="114" t="n"/>
      <c r="G131" s="123" t="n">
        <v>2870</v>
      </c>
      <c r="H131" s="107" t="n">
        <v>2870</v>
      </c>
    </row>
    <row customFormat="true" customHeight="true" ht="43.2000007629395" outlineLevel="0" r="132" s="0">
      <c r="A132" s="92" t="s">
        <v>319</v>
      </c>
      <c r="B132" s="26" t="n">
        <v>570</v>
      </c>
      <c r="C132" s="90" t="s">
        <v>217</v>
      </c>
      <c r="D132" s="114" t="s">
        <v>313</v>
      </c>
      <c r="E132" s="114" t="s">
        <v>317</v>
      </c>
      <c r="F132" s="114" t="n"/>
      <c r="G132" s="123" t="n">
        <v>96</v>
      </c>
      <c r="H132" s="107" t="n">
        <v>70</v>
      </c>
    </row>
    <row customFormat="true" customHeight="true" ht="43.2000007629395" outlineLevel="0" r="133" s="0">
      <c r="A133" s="130" t="s">
        <v>320</v>
      </c>
      <c r="B133" s="26" t="n">
        <v>570</v>
      </c>
      <c r="C133" s="90" t="s">
        <v>217</v>
      </c>
      <c r="D133" s="114" t="s">
        <v>313</v>
      </c>
      <c r="E133" s="114" t="s">
        <v>317</v>
      </c>
      <c r="F133" s="114" t="n"/>
      <c r="G133" s="123" t="n">
        <v>470.8</v>
      </c>
      <c r="H133" s="107" t="n">
        <v>470.8</v>
      </c>
    </row>
    <row customFormat="true" customHeight="true" ht="30" outlineLevel="0" r="134" s="0">
      <c r="A134" s="92" t="s">
        <v>222</v>
      </c>
      <c r="B134" s="26" t="n">
        <v>570</v>
      </c>
      <c r="C134" s="90" t="s">
        <v>217</v>
      </c>
      <c r="D134" s="114" t="s">
        <v>313</v>
      </c>
      <c r="E134" s="114" t="s">
        <v>317</v>
      </c>
      <c r="F134" s="114" t="s">
        <v>223</v>
      </c>
      <c r="G134" s="123" t="n">
        <f aca="false" ca="false" dt2D="false" dtr="false" t="normal">G129+G130+G131+G132+G133</f>
        <v>10700.599999999999</v>
      </c>
      <c r="H134" s="124" t="n">
        <f aca="false" ca="false" dt2D="false" dtr="false" t="normal">H129+H130+H131+H132+H133</f>
        <v>10663.199999999999</v>
      </c>
    </row>
    <row customFormat="true" customHeight="true" ht="39.5999984741211" outlineLevel="0" r="135" s="0">
      <c r="A135" s="92" t="s">
        <v>321</v>
      </c>
      <c r="B135" s="26" t="n">
        <v>570</v>
      </c>
      <c r="C135" s="90" t="s">
        <v>217</v>
      </c>
      <c r="D135" s="114" t="s">
        <v>313</v>
      </c>
      <c r="E135" s="114" t="s">
        <v>317</v>
      </c>
      <c r="F135" s="114" t="n"/>
      <c r="G135" s="123" t="n">
        <f aca="false" ca="false" dt2D="false" dtr="false" t="normal">G136</f>
        <v>14494</v>
      </c>
      <c r="H135" s="124" t="n">
        <v>14494</v>
      </c>
    </row>
    <row customFormat="true" customHeight="true" ht="30" outlineLevel="0" r="136" s="0">
      <c r="A136" s="92" t="s">
        <v>322</v>
      </c>
      <c r="B136" s="26" t="n">
        <v>570</v>
      </c>
      <c r="C136" s="90" t="s">
        <v>217</v>
      </c>
      <c r="D136" s="114" t="s">
        <v>313</v>
      </c>
      <c r="E136" s="114" t="s">
        <v>317</v>
      </c>
      <c r="F136" s="114" t="s">
        <v>276</v>
      </c>
      <c r="G136" s="123" t="n">
        <v>14494</v>
      </c>
      <c r="H136" s="107" t="n">
        <f aca="false" ca="false" dt2D="false" dtr="false" t="normal">H135</f>
        <v>14494</v>
      </c>
    </row>
    <row customFormat="true" customHeight="true" ht="52.9500007629395" outlineLevel="0" r="137" s="0">
      <c r="A137" s="92" t="s">
        <v>323</v>
      </c>
      <c r="B137" s="26" t="n">
        <v>570</v>
      </c>
      <c r="C137" s="90" t="s">
        <v>217</v>
      </c>
      <c r="D137" s="114" t="s">
        <v>313</v>
      </c>
      <c r="E137" s="114" t="s">
        <v>317</v>
      </c>
      <c r="F137" s="114" t="n"/>
      <c r="G137" s="123" t="n">
        <f aca="false" ca="false" dt2D="false" dtr="false" t="normal">G138</f>
        <v>3052.6</v>
      </c>
      <c r="H137" s="124" t="n">
        <f aca="false" ca="false" dt2D="false" dtr="false" t="normal">H138</f>
        <v>3048.5</v>
      </c>
    </row>
    <row customFormat="true" customHeight="true" ht="21.6000003814697" outlineLevel="0" r="138" s="0">
      <c r="A138" s="92" t="s">
        <v>229</v>
      </c>
      <c r="B138" s="26" t="n">
        <v>570</v>
      </c>
      <c r="C138" s="90" t="s">
        <v>217</v>
      </c>
      <c r="D138" s="114" t="s">
        <v>313</v>
      </c>
      <c r="E138" s="114" t="s">
        <v>317</v>
      </c>
      <c r="F138" s="114" t="s">
        <v>230</v>
      </c>
      <c r="G138" s="123" t="n">
        <v>3052.6</v>
      </c>
      <c r="H138" s="107" t="n">
        <v>3048.5</v>
      </c>
    </row>
    <row customFormat="true" customHeight="true" ht="45" outlineLevel="0" r="139" s="0">
      <c r="A139" s="131" t="s">
        <v>324</v>
      </c>
      <c r="B139" s="26" t="n">
        <v>570</v>
      </c>
      <c r="C139" s="90" t="s">
        <v>217</v>
      </c>
      <c r="D139" s="114" t="s">
        <v>313</v>
      </c>
      <c r="E139" s="132" t="s">
        <v>325</v>
      </c>
      <c r="F139" s="114" t="n"/>
      <c r="G139" s="123" t="n">
        <f aca="false" ca="false" dt2D="false" dtr="false" t="normal">G140</f>
        <v>85971.6</v>
      </c>
      <c r="H139" s="124" t="n">
        <f aca="false" ca="false" dt2D="false" dtr="false" t="normal">H140</f>
        <v>85971.6</v>
      </c>
    </row>
    <row customFormat="true" customHeight="true" ht="28.9500007629395" outlineLevel="0" r="140" s="0">
      <c r="A140" s="133" t="s">
        <v>326</v>
      </c>
      <c r="B140" s="26" t="n">
        <v>570</v>
      </c>
      <c r="C140" s="90" t="s">
        <v>217</v>
      </c>
      <c r="D140" s="114" t="s">
        <v>313</v>
      </c>
      <c r="E140" s="132" t="s">
        <v>325</v>
      </c>
      <c r="F140" s="114" t="n"/>
      <c r="G140" s="123" t="n">
        <f aca="false" ca="false" dt2D="false" dtr="false" t="normal">G141</f>
        <v>85971.6</v>
      </c>
      <c r="H140" s="124" t="n">
        <f aca="false" ca="false" dt2D="false" dtr="false" t="normal">H141</f>
        <v>85971.6</v>
      </c>
    </row>
    <row customFormat="true" customHeight="true" ht="29.3999996185303" outlineLevel="0" r="141" s="0">
      <c r="A141" s="133" t="s">
        <v>322</v>
      </c>
      <c r="B141" s="26" t="n">
        <v>570</v>
      </c>
      <c r="C141" s="90" t="s">
        <v>217</v>
      </c>
      <c r="D141" s="114" t="s">
        <v>313</v>
      </c>
      <c r="E141" s="132" t="s">
        <v>325</v>
      </c>
      <c r="F141" s="114" t="s">
        <v>276</v>
      </c>
      <c r="G141" s="123" t="n">
        <v>85971.6</v>
      </c>
      <c r="H141" s="107" t="n">
        <v>85971.6</v>
      </c>
    </row>
    <row customFormat="true" customHeight="true" ht="53.4000015258789" outlineLevel="0" r="142" s="0">
      <c r="A142" s="133" t="s">
        <v>327</v>
      </c>
      <c r="B142" s="26" t="n">
        <v>570</v>
      </c>
      <c r="C142" s="90" t="s">
        <v>217</v>
      </c>
      <c r="D142" s="114" t="s">
        <v>313</v>
      </c>
      <c r="E142" s="132" t="s">
        <v>328</v>
      </c>
      <c r="F142" s="114" t="n"/>
      <c r="G142" s="123" t="n">
        <f aca="false" ca="false" dt2D="false" dtr="false" t="normal">G143</f>
        <v>868.4</v>
      </c>
      <c r="H142" s="124" t="n">
        <f aca="false" ca="false" dt2D="false" dtr="false" t="normal">H143</f>
        <v>868.4</v>
      </c>
    </row>
    <row customFormat="true" customHeight="true" ht="36" outlineLevel="0" r="143" s="0">
      <c r="A143" s="133" t="s">
        <v>326</v>
      </c>
      <c r="B143" s="26" t="n">
        <v>570</v>
      </c>
      <c r="C143" s="90" t="s">
        <v>217</v>
      </c>
      <c r="D143" s="114" t="s">
        <v>313</v>
      </c>
      <c r="E143" s="132" t="s">
        <v>328</v>
      </c>
      <c r="F143" s="114" t="n"/>
      <c r="G143" s="123" t="n">
        <f aca="false" ca="false" dt2D="false" dtr="false" t="normal">G144</f>
        <v>868.4</v>
      </c>
      <c r="H143" s="124" t="n">
        <f aca="false" ca="false" dt2D="false" dtr="false" t="normal">H144</f>
        <v>868.4</v>
      </c>
    </row>
    <row customFormat="true" customHeight="true" ht="33.5999984741211" outlineLevel="0" r="144" s="0">
      <c r="A144" s="133" t="s">
        <v>322</v>
      </c>
      <c r="B144" s="26" t="n">
        <v>570</v>
      </c>
      <c r="C144" s="90" t="s">
        <v>217</v>
      </c>
      <c r="D144" s="114" t="s">
        <v>313</v>
      </c>
      <c r="E144" s="132" t="s">
        <v>328</v>
      </c>
      <c r="F144" s="114" t="s">
        <v>276</v>
      </c>
      <c r="G144" s="123" t="n">
        <v>868.4</v>
      </c>
      <c r="H144" s="107" t="n">
        <v>868.4</v>
      </c>
    </row>
    <row customFormat="true" customHeight="true" ht="16.9500007629395" outlineLevel="0" r="145" s="0">
      <c r="A145" s="99" t="s">
        <v>329</v>
      </c>
      <c r="B145" s="100" t="n">
        <v>570</v>
      </c>
      <c r="C145" s="111" t="s">
        <v>217</v>
      </c>
      <c r="D145" s="112" t="s">
        <v>330</v>
      </c>
      <c r="E145" s="112" t="n"/>
      <c r="F145" s="112" t="n"/>
      <c r="G145" s="128" t="n">
        <f aca="false" ca="false" dt2D="false" dtr="false" t="normal">G146</f>
        <v>1733.8999999999999</v>
      </c>
      <c r="H145" s="129" t="n">
        <f aca="false" ca="false" dt2D="false" dtr="false" t="normal">H146</f>
        <v>1290</v>
      </c>
    </row>
    <row customFormat="true" customHeight="true" ht="46.5" outlineLevel="0" r="146" s="0">
      <c r="A146" s="92" t="s">
        <v>253</v>
      </c>
      <c r="B146" s="26" t="n">
        <v>570</v>
      </c>
      <c r="C146" s="90" t="s">
        <v>217</v>
      </c>
      <c r="D146" s="114" t="s">
        <v>330</v>
      </c>
      <c r="E146" s="114" t="s">
        <v>254</v>
      </c>
      <c r="F146" s="114" t="n"/>
      <c r="G146" s="123" t="n">
        <f aca="false" ca="false" dt2D="false" dtr="false" t="normal">G147</f>
        <v>1733.8999999999999</v>
      </c>
      <c r="H146" s="124" t="n">
        <f aca="false" ca="false" dt2D="false" dtr="false" t="normal">H148</f>
        <v>1290</v>
      </c>
    </row>
    <row customFormat="true" customHeight="true" hidden="true" ht="31.5" outlineLevel="0" r="147" s="0">
      <c r="A147" s="92" t="s">
        <v>331</v>
      </c>
      <c r="B147" s="26" t="n">
        <v>570</v>
      </c>
      <c r="C147" s="90" t="s">
        <v>217</v>
      </c>
      <c r="D147" s="114" t="s">
        <v>330</v>
      </c>
      <c r="E147" s="114" t="s">
        <v>256</v>
      </c>
      <c r="F147" s="114" t="n"/>
      <c r="G147" s="123" t="n">
        <f aca="false" ca="false" dt2D="false" dtr="false" t="normal">G148</f>
        <v>1733.8999999999999</v>
      </c>
      <c r="H147" s="107" t="n"/>
    </row>
    <row customFormat="true" customHeight="true" ht="58.5" outlineLevel="0" r="148" s="0">
      <c r="A148" s="92" t="s">
        <v>257</v>
      </c>
      <c r="B148" s="26" t="n">
        <v>570</v>
      </c>
      <c r="C148" s="90" t="s">
        <v>217</v>
      </c>
      <c r="D148" s="114" t="s">
        <v>330</v>
      </c>
      <c r="E148" s="114" t="s">
        <v>254</v>
      </c>
      <c r="F148" s="114" t="n"/>
      <c r="G148" s="123" t="n">
        <f aca="false" ca="false" dt2D="false" dtr="false" t="normal">G149+G150</f>
        <v>1733.8999999999999</v>
      </c>
      <c r="H148" s="124" t="n">
        <f aca="false" ca="false" dt2D="false" dtr="false" t="normal">H149+H150</f>
        <v>1290</v>
      </c>
    </row>
    <row customFormat="true" customHeight="true" ht="31.5" outlineLevel="0" r="149" s="0">
      <c r="A149" s="64" t="s">
        <v>332</v>
      </c>
      <c r="B149" s="26" t="n">
        <f aca="false" ca="false" dt2D="false" dtr="false" t="normal">B148</f>
        <v>570</v>
      </c>
      <c r="C149" s="90" t="str">
        <f aca="false" ca="false" dt2D="false" dtr="false" t="normal">C148</f>
        <v>04</v>
      </c>
      <c r="D149" s="114" t="str">
        <f aca="false" ca="false" dt2D="false" dtr="false" t="normal">D148</f>
        <v>08</v>
      </c>
      <c r="E149" s="114" t="s">
        <v>258</v>
      </c>
      <c r="F149" s="114" t="n"/>
      <c r="G149" s="123" t="n">
        <f aca="false" ca="false" dt2D="false" dtr="false" t="normal">G152</f>
        <v>1733.8999999999999</v>
      </c>
      <c r="H149" s="124" t="n">
        <f aca="false" ca="false" dt2D="false" dtr="false" t="normal">H152</f>
        <v>1290</v>
      </c>
    </row>
    <row customFormat="true" customHeight="true" hidden="true" ht="0.75" outlineLevel="0" r="150" s="0">
      <c r="A150" s="64" t="n"/>
      <c r="B150" s="26" t="n"/>
      <c r="C150" s="90" t="n"/>
      <c r="D150" s="114" t="n"/>
      <c r="E150" s="114" t="n"/>
      <c r="F150" s="114" t="n"/>
      <c r="G150" s="123" t="n"/>
      <c r="H150" s="107" t="n"/>
    </row>
    <row customFormat="true" customHeight="true" hidden="true" ht="45" outlineLevel="0" r="151" s="0">
      <c r="A151" s="64" t="s">
        <v>134</v>
      </c>
      <c r="B151" s="26" t="n">
        <v>570</v>
      </c>
      <c r="C151" s="90" t="s">
        <v>217</v>
      </c>
      <c r="D151" s="114" t="s">
        <v>330</v>
      </c>
      <c r="E151" s="114" t="s">
        <v>333</v>
      </c>
      <c r="F151" s="114" t="n"/>
      <c r="G151" s="123" t="n">
        <v>0</v>
      </c>
      <c r="H151" s="107" t="n"/>
    </row>
    <row customFormat="true" customHeight="true" ht="38.25" outlineLevel="0" r="152" s="0">
      <c r="A152" s="92" t="s">
        <v>222</v>
      </c>
      <c r="B152" s="26" t="n">
        <v>570</v>
      </c>
      <c r="C152" s="90" t="s">
        <v>217</v>
      </c>
      <c r="D152" s="114" t="s">
        <v>330</v>
      </c>
      <c r="E152" s="114" t="s">
        <v>258</v>
      </c>
      <c r="F152" s="114" t="s">
        <v>223</v>
      </c>
      <c r="G152" s="123" t="n">
        <f aca="false" ca="false" dt2D="false" dtr="false" t="normal">582.4+561.2+590.3</f>
        <v>1733.8999999999999</v>
      </c>
      <c r="H152" s="107" t="n">
        <v>1290</v>
      </c>
    </row>
    <row customFormat="true" customHeight="true" hidden="true" ht="1.5" outlineLevel="0" r="153" s="0">
      <c r="A153" s="92" t="s">
        <v>334</v>
      </c>
      <c r="B153" s="26" t="n">
        <v>570</v>
      </c>
      <c r="C153" s="90" t="s">
        <v>217</v>
      </c>
      <c r="D153" s="114" t="s">
        <v>292</v>
      </c>
      <c r="E153" s="105" t="n"/>
      <c r="F153" s="105" t="n"/>
      <c r="G153" s="115" t="n">
        <f aca="false" ca="false" dt2D="false" dtr="false" t="normal">G154+G159</f>
        <v>0</v>
      </c>
      <c r="H153" s="107" t="n"/>
    </row>
    <row customFormat="true" customHeight="true" hidden="true" ht="51.75" outlineLevel="0" r="154" s="0">
      <c r="A154" s="92" t="s">
        <v>335</v>
      </c>
      <c r="B154" s="26" t="n">
        <v>570</v>
      </c>
      <c r="C154" s="90" t="s">
        <v>217</v>
      </c>
      <c r="D154" s="114" t="s">
        <v>292</v>
      </c>
      <c r="E154" s="114" t="s">
        <v>336</v>
      </c>
      <c r="F154" s="114" t="n"/>
      <c r="G154" s="123" t="n">
        <f aca="false" ca="false" dt2D="false" dtr="false" t="normal">G155</f>
        <v>0</v>
      </c>
      <c r="H154" s="107" t="n"/>
    </row>
    <row customFormat="true" customHeight="true" hidden="true" ht="36.75" outlineLevel="0" r="155" s="0">
      <c r="A155" s="92" t="s">
        <v>331</v>
      </c>
      <c r="B155" s="26" t="n">
        <v>570</v>
      </c>
      <c r="C155" s="90" t="s">
        <v>217</v>
      </c>
      <c r="D155" s="114" t="s">
        <v>292</v>
      </c>
      <c r="E155" s="114" t="s">
        <v>256</v>
      </c>
      <c r="F155" s="114" t="n"/>
      <c r="G155" s="123" t="n">
        <f aca="false" ca="false" dt2D="false" dtr="false" t="normal">G156</f>
        <v>0</v>
      </c>
      <c r="H155" s="107" t="n"/>
    </row>
    <row customFormat="true" customHeight="true" hidden="true" ht="47.25" outlineLevel="0" r="156" s="0">
      <c r="A156" s="92" t="s">
        <v>337</v>
      </c>
      <c r="B156" s="26" t="n">
        <v>570</v>
      </c>
      <c r="C156" s="90" t="s">
        <v>217</v>
      </c>
      <c r="D156" s="114" t="s">
        <v>292</v>
      </c>
      <c r="E156" s="114" t="s">
        <v>333</v>
      </c>
      <c r="F156" s="114" t="n"/>
      <c r="G156" s="123" t="n">
        <f aca="false" ca="false" dt2D="false" dtr="false" t="normal">G158</f>
        <v>0</v>
      </c>
      <c r="H156" s="107" t="n"/>
    </row>
    <row customFormat="true" customHeight="true" hidden="true" ht="82.5" outlineLevel="0" r="157" s="0">
      <c r="A157" s="64" t="s">
        <v>159</v>
      </c>
      <c r="B157" s="26" t="n">
        <f aca="false" ca="false" dt2D="false" dtr="false" t="normal">B156</f>
        <v>570</v>
      </c>
      <c r="C157" s="90" t="str">
        <f aca="false" ca="false" dt2D="false" dtr="false" t="normal">C156</f>
        <v>04</v>
      </c>
      <c r="D157" s="114" t="str">
        <f aca="false" ca="false" dt2D="false" dtr="false" t="normal">D156</f>
        <v>09</v>
      </c>
      <c r="E157" s="114" t="str">
        <f aca="false" ca="false" dt2D="false" dtr="false" t="normal">E156</f>
        <v>32.2.00.89220</v>
      </c>
      <c r="F157" s="114" t="n"/>
      <c r="G157" s="123" t="n">
        <f aca="false" ca="false" dt2D="false" dtr="false" t="normal">G158</f>
        <v>0</v>
      </c>
      <c r="H157" s="107" t="n"/>
    </row>
    <row customFormat="true" customHeight="true" hidden="true" ht="31.5" outlineLevel="0" r="158" s="0">
      <c r="A158" s="92" t="s">
        <v>222</v>
      </c>
      <c r="B158" s="26" t="n">
        <v>570</v>
      </c>
      <c r="C158" s="90" t="s">
        <v>217</v>
      </c>
      <c r="D158" s="114" t="s">
        <v>292</v>
      </c>
      <c r="E158" s="114" t="s">
        <v>333</v>
      </c>
      <c r="F158" s="114" t="s">
        <v>223</v>
      </c>
      <c r="G158" s="123" t="n">
        <v>0</v>
      </c>
      <c r="H158" s="107" t="n"/>
    </row>
    <row customFormat="true" customHeight="true" hidden="true" ht="26.25" outlineLevel="0" r="159" s="0">
      <c r="A159" s="92" t="s">
        <v>212</v>
      </c>
      <c r="B159" s="26" t="n">
        <v>570</v>
      </c>
      <c r="C159" s="90" t="s">
        <v>217</v>
      </c>
      <c r="D159" s="114" t="s">
        <v>292</v>
      </c>
      <c r="E159" s="114" t="s">
        <v>233</v>
      </c>
      <c r="F159" s="114" t="n"/>
      <c r="G159" s="123" t="n">
        <f aca="false" ca="false" dt2D="false" dtr="false" t="normal">G160</f>
        <v>0</v>
      </c>
      <c r="H159" s="107" t="n"/>
    </row>
    <row customFormat="true" customHeight="true" hidden="true" ht="25.5" outlineLevel="0" r="160" s="0">
      <c r="A160" s="92" t="s">
        <v>338</v>
      </c>
      <c r="B160" s="26" t="n">
        <v>570</v>
      </c>
      <c r="C160" s="90" t="s">
        <v>217</v>
      </c>
      <c r="D160" s="114" t="s">
        <v>292</v>
      </c>
      <c r="E160" s="114" t="s">
        <v>339</v>
      </c>
      <c r="F160" s="114" t="n"/>
      <c r="G160" s="123" t="n">
        <f aca="false" ca="false" dt2D="false" dtr="false" t="normal">G161</f>
        <v>0</v>
      </c>
      <c r="H160" s="107" t="n"/>
    </row>
    <row customFormat="true" customHeight="true" hidden="true" ht="36" outlineLevel="0" r="161" s="0">
      <c r="A161" s="92" t="s">
        <v>222</v>
      </c>
      <c r="B161" s="26" t="n">
        <v>570</v>
      </c>
      <c r="C161" s="90" t="s">
        <v>217</v>
      </c>
      <c r="D161" s="114" t="s">
        <v>292</v>
      </c>
      <c r="E161" s="114" t="s">
        <v>339</v>
      </c>
      <c r="F161" s="114" t="s">
        <v>223</v>
      </c>
      <c r="G161" s="123" t="n">
        <v>0</v>
      </c>
      <c r="H161" s="107" t="n"/>
    </row>
    <row customFormat="true" customHeight="true" hidden="true" ht="0.75" outlineLevel="0" r="162" s="0">
      <c r="A162" s="92" t="s">
        <v>340</v>
      </c>
      <c r="B162" s="26" t="n">
        <v>570</v>
      </c>
      <c r="C162" s="90" t="s">
        <v>217</v>
      </c>
      <c r="D162" s="114" t="s">
        <v>341</v>
      </c>
      <c r="E162" s="114" t="n"/>
      <c r="F162" s="114" t="n"/>
      <c r="G162" s="115" t="n">
        <f aca="false" ca="false" dt2D="false" dtr="false" t="normal">G163</f>
        <v>0</v>
      </c>
      <c r="H162" s="107" t="n"/>
    </row>
    <row customFormat="true" customHeight="true" hidden="true" ht="20.25" outlineLevel="0" r="163" s="0">
      <c r="A163" s="92" t="s">
        <v>342</v>
      </c>
      <c r="B163" s="26" t="n">
        <v>570</v>
      </c>
      <c r="C163" s="90" t="s">
        <v>217</v>
      </c>
      <c r="D163" s="114" t="s">
        <v>341</v>
      </c>
      <c r="E163" s="114" t="s">
        <v>343</v>
      </c>
      <c r="F163" s="114" t="n"/>
      <c r="G163" s="115" t="n">
        <f aca="false" ca="false" dt2D="false" dtr="false" t="normal">G164</f>
        <v>0</v>
      </c>
      <c r="H163" s="107" t="n"/>
    </row>
    <row customFormat="true" customHeight="true" hidden="true" ht="21.75" outlineLevel="0" r="164" s="0">
      <c r="A164" s="92" t="s">
        <v>344</v>
      </c>
      <c r="B164" s="26" t="n">
        <v>570</v>
      </c>
      <c r="C164" s="90" t="s">
        <v>217</v>
      </c>
      <c r="D164" s="114" t="s">
        <v>341</v>
      </c>
      <c r="E164" s="114" t="s">
        <v>345</v>
      </c>
      <c r="F164" s="114" t="n"/>
      <c r="G164" s="115" t="n">
        <f aca="false" ca="false" dt2D="false" dtr="false" t="normal">G165</f>
        <v>0</v>
      </c>
      <c r="H164" s="107" t="n"/>
    </row>
    <row customHeight="true" hidden="true" ht="12" outlineLevel="0" r="165">
      <c r="A165" s="92" t="s">
        <v>305</v>
      </c>
      <c r="B165" s="26" t="n">
        <v>570</v>
      </c>
      <c r="C165" s="90" t="s">
        <v>217</v>
      </c>
      <c r="D165" s="114" t="s">
        <v>341</v>
      </c>
      <c r="E165" s="114" t="s">
        <v>345</v>
      </c>
      <c r="F165" s="114" t="s">
        <v>306</v>
      </c>
      <c r="G165" s="123" t="n">
        <v>0</v>
      </c>
      <c r="H165" s="107" t="n"/>
    </row>
    <row customHeight="true" hidden="true" ht="20.25" outlineLevel="0" r="166">
      <c r="A166" s="92" t="s">
        <v>340</v>
      </c>
      <c r="B166" s="26" t="n">
        <v>570</v>
      </c>
      <c r="C166" s="90" t="s">
        <v>217</v>
      </c>
      <c r="D166" s="114" t="s">
        <v>341</v>
      </c>
      <c r="E166" s="114" t="n"/>
      <c r="F166" s="114" t="n"/>
      <c r="G166" s="123" t="n">
        <f aca="false" ca="false" dt2D="false" dtr="false" t="normal">G168</f>
        <v>0</v>
      </c>
      <c r="H166" s="107" t="n"/>
    </row>
    <row customHeight="true" hidden="true" ht="51" outlineLevel="0" r="167">
      <c r="A167" s="92" t="s">
        <v>346</v>
      </c>
      <c r="B167" s="26" t="n">
        <v>570</v>
      </c>
      <c r="C167" s="90" t="s">
        <v>217</v>
      </c>
      <c r="D167" s="114" t="s">
        <v>341</v>
      </c>
      <c r="E167" s="114" t="s">
        <v>336</v>
      </c>
      <c r="F167" s="114" t="n"/>
      <c r="G167" s="123" t="n">
        <f aca="false" ca="false" dt2D="false" dtr="false" t="normal">G168</f>
        <v>0</v>
      </c>
      <c r="H167" s="107" t="n"/>
    </row>
    <row customHeight="true" hidden="true" ht="45.75" outlineLevel="0" r="168">
      <c r="A168" s="92" t="s">
        <v>347</v>
      </c>
      <c r="B168" s="26" t="n">
        <v>570</v>
      </c>
      <c r="C168" s="90" t="s">
        <v>217</v>
      </c>
      <c r="D168" s="114" t="s">
        <v>341</v>
      </c>
      <c r="E168" s="114" t="s">
        <v>348</v>
      </c>
      <c r="F168" s="114" t="n"/>
      <c r="G168" s="123" t="n">
        <f aca="false" ca="false" dt2D="false" dtr="false" t="normal">G171</f>
        <v>0</v>
      </c>
      <c r="H168" s="107" t="n"/>
    </row>
    <row customHeight="true" hidden="true" ht="60.75" outlineLevel="0" r="169">
      <c r="A169" s="92" t="s">
        <v>349</v>
      </c>
      <c r="B169" s="26" t="n">
        <v>570</v>
      </c>
      <c r="C169" s="90" t="s">
        <v>217</v>
      </c>
      <c r="D169" s="114" t="s">
        <v>341</v>
      </c>
      <c r="E169" s="114" t="s">
        <v>350</v>
      </c>
      <c r="F169" s="114" t="n"/>
      <c r="G169" s="123" t="n">
        <f aca="false" ca="false" dt2D="false" dtr="false" t="normal">G171</f>
        <v>0</v>
      </c>
      <c r="H169" s="107" t="n"/>
    </row>
    <row customHeight="true" hidden="true" ht="80.25" outlineLevel="0" r="170">
      <c r="A170" s="64" t="s">
        <v>168</v>
      </c>
      <c r="B170" s="114" t="s">
        <v>213</v>
      </c>
      <c r="C170" s="114" t="s">
        <v>217</v>
      </c>
      <c r="D170" s="114" t="s">
        <v>341</v>
      </c>
      <c r="E170" s="114" t="s">
        <v>350</v>
      </c>
      <c r="F170" s="134" t="n"/>
      <c r="G170" s="135" t="n">
        <v>90</v>
      </c>
      <c r="H170" s="107" t="n"/>
    </row>
    <row customHeight="true" hidden="true" ht="27.75" outlineLevel="0" r="171">
      <c r="A171" s="92" t="s">
        <v>222</v>
      </c>
      <c r="B171" s="26" t="n">
        <v>570</v>
      </c>
      <c r="C171" s="90" t="s">
        <v>217</v>
      </c>
      <c r="D171" s="114" t="s">
        <v>341</v>
      </c>
      <c r="E171" s="114" t="s">
        <v>350</v>
      </c>
      <c r="F171" s="114" t="s">
        <v>223</v>
      </c>
      <c r="G171" s="123" t="n">
        <v>0</v>
      </c>
      <c r="H171" s="107" t="n"/>
    </row>
    <row customHeight="true" ht="22.5" outlineLevel="0" r="172">
      <c r="A172" s="94" t="s">
        <v>351</v>
      </c>
      <c r="B172" s="95" t="n">
        <v>570</v>
      </c>
      <c r="C172" s="108" t="s">
        <v>313</v>
      </c>
      <c r="D172" s="109" t="n"/>
      <c r="E172" s="109" t="n"/>
      <c r="F172" s="109" t="n"/>
      <c r="G172" s="98" t="n">
        <f aca="false" ca="false" dt2D="false" dtr="false" t="normal">G184+G195+G211+G234</f>
        <v>18851.999999999996</v>
      </c>
      <c r="H172" s="110" t="n">
        <f aca="false" ca="false" dt2D="false" dtr="false" t="normal">H184+H195+H211+H234</f>
        <v>17947.899999999998</v>
      </c>
    </row>
    <row customHeight="true" ht="0.75" outlineLevel="0" r="173">
      <c r="A173" s="92" t="s">
        <v>352</v>
      </c>
      <c r="B173" s="26" t="n">
        <v>570</v>
      </c>
      <c r="C173" s="90" t="s">
        <v>313</v>
      </c>
      <c r="D173" s="114" t="s">
        <v>203</v>
      </c>
      <c r="E173" s="114" t="n"/>
      <c r="F173" s="114" t="n"/>
      <c r="G173" s="115" t="n">
        <f aca="false" ca="false" dt2D="false" dtr="false" t="normal">G178+G174</f>
        <v>0</v>
      </c>
      <c r="H173" s="107" t="n"/>
    </row>
    <row customHeight="true" hidden="true" ht="48" outlineLevel="0" r="174">
      <c r="A174" s="92" t="s">
        <v>353</v>
      </c>
      <c r="B174" s="26" t="n">
        <v>570</v>
      </c>
      <c r="C174" s="90" t="s">
        <v>313</v>
      </c>
      <c r="D174" s="114" t="s">
        <v>203</v>
      </c>
      <c r="E174" s="114" t="s">
        <v>336</v>
      </c>
      <c r="F174" s="114" t="n"/>
      <c r="G174" s="115" t="n">
        <f aca="false" ca="false" dt2D="false" dtr="false" t="normal">G175</f>
        <v>0</v>
      </c>
      <c r="H174" s="107" t="n"/>
    </row>
    <row customHeight="true" hidden="true" ht="36.75" outlineLevel="0" r="175">
      <c r="A175" s="92" t="s">
        <v>354</v>
      </c>
      <c r="B175" s="26" t="n">
        <v>570</v>
      </c>
      <c r="C175" s="90" t="s">
        <v>313</v>
      </c>
      <c r="D175" s="114" t="s">
        <v>203</v>
      </c>
      <c r="E175" s="114" t="s">
        <v>355</v>
      </c>
      <c r="F175" s="114" t="n"/>
      <c r="G175" s="115" t="n">
        <f aca="false" ca="false" dt2D="false" dtr="false" t="normal">G176</f>
        <v>0</v>
      </c>
      <c r="H175" s="107" t="n"/>
    </row>
    <row customHeight="true" hidden="true" ht="70.5" outlineLevel="0" r="176">
      <c r="A176" s="92" t="s">
        <v>356</v>
      </c>
      <c r="B176" s="26" t="n">
        <v>570</v>
      </c>
      <c r="C176" s="90" t="s">
        <v>313</v>
      </c>
      <c r="D176" s="114" t="s">
        <v>203</v>
      </c>
      <c r="E176" s="114" t="s">
        <v>357</v>
      </c>
      <c r="F176" s="114" t="n"/>
      <c r="G176" s="115" t="n">
        <f aca="false" ca="false" dt2D="false" dtr="false" t="normal">G177</f>
        <v>0</v>
      </c>
      <c r="H176" s="107" t="n"/>
    </row>
    <row customHeight="true" hidden="true" ht="33.75" outlineLevel="0" r="177">
      <c r="A177" s="92" t="s">
        <v>222</v>
      </c>
      <c r="B177" s="26" t="n">
        <v>570</v>
      </c>
      <c r="C177" s="90" t="s">
        <v>313</v>
      </c>
      <c r="D177" s="114" t="s">
        <v>203</v>
      </c>
      <c r="E177" s="114" t="s">
        <v>357</v>
      </c>
      <c r="F177" s="114" t="s">
        <v>223</v>
      </c>
      <c r="G177" s="115" t="n">
        <v>0</v>
      </c>
      <c r="H177" s="107" t="n"/>
    </row>
    <row customFormat="true" customHeight="true" hidden="true" ht="18" outlineLevel="0" r="178" s="17">
      <c r="A178" s="92" t="s">
        <v>212</v>
      </c>
      <c r="B178" s="26" t="n">
        <v>570</v>
      </c>
      <c r="C178" s="90" t="s">
        <v>313</v>
      </c>
      <c r="D178" s="114" t="s">
        <v>203</v>
      </c>
      <c r="E178" s="114" t="s">
        <v>233</v>
      </c>
      <c r="F178" s="114" t="n"/>
      <c r="G178" s="115" t="n">
        <f aca="false" ca="false" dt2D="false" dtr="false" t="normal">G179</f>
        <v>0</v>
      </c>
      <c r="H178" s="107" t="n"/>
    </row>
    <row customHeight="true" hidden="true" ht="24.75" outlineLevel="0" r="179">
      <c r="A179" s="92" t="s">
        <v>358</v>
      </c>
      <c r="B179" s="26" t="n">
        <v>570</v>
      </c>
      <c r="C179" s="90" t="s">
        <v>313</v>
      </c>
      <c r="D179" s="114" t="s">
        <v>203</v>
      </c>
      <c r="E179" s="114" t="s">
        <v>359</v>
      </c>
      <c r="F179" s="114" t="n"/>
      <c r="G179" s="115" t="n">
        <f aca="false" ca="false" dt2D="false" dtr="false" t="normal">G180+G182</f>
        <v>0</v>
      </c>
      <c r="H179" s="107" t="n"/>
    </row>
    <row customHeight="true" hidden="true" ht="27.75" outlineLevel="0" r="180">
      <c r="A180" s="92" t="s">
        <v>360</v>
      </c>
      <c r="B180" s="26" t="n">
        <v>570</v>
      </c>
      <c r="C180" s="90" t="s">
        <v>313</v>
      </c>
      <c r="D180" s="114" t="s">
        <v>203</v>
      </c>
      <c r="E180" s="114" t="s">
        <v>361</v>
      </c>
      <c r="F180" s="114" t="n"/>
      <c r="G180" s="123" t="n">
        <f aca="false" ca="false" dt2D="false" dtr="false" t="normal">G181</f>
        <v>0</v>
      </c>
      <c r="H180" s="107" t="n"/>
    </row>
    <row customHeight="true" hidden="true" ht="29.25" outlineLevel="0" r="181">
      <c r="A181" s="92" t="s">
        <v>222</v>
      </c>
      <c r="B181" s="26" t="n">
        <v>570</v>
      </c>
      <c r="C181" s="90" t="s">
        <v>313</v>
      </c>
      <c r="D181" s="114" t="s">
        <v>203</v>
      </c>
      <c r="E181" s="114" t="s">
        <v>361</v>
      </c>
      <c r="F181" s="114" t="s">
        <v>223</v>
      </c>
      <c r="G181" s="123" t="n">
        <v>0</v>
      </c>
      <c r="H181" s="107" t="n"/>
    </row>
    <row customHeight="true" hidden="true" ht="33.75" outlineLevel="0" r="182">
      <c r="A182" s="92" t="s">
        <v>362</v>
      </c>
      <c r="B182" s="26" t="s">
        <v>363</v>
      </c>
      <c r="C182" s="90" t="s">
        <v>313</v>
      </c>
      <c r="D182" s="114" t="s">
        <v>203</v>
      </c>
      <c r="E182" s="114" t="s">
        <v>364</v>
      </c>
      <c r="F182" s="114" t="n"/>
      <c r="G182" s="123" t="n">
        <f aca="false" ca="false" dt2D="false" dtr="false" t="normal">G183</f>
        <v>0</v>
      </c>
      <c r="H182" s="107" t="n"/>
    </row>
    <row customHeight="true" hidden="true" ht="24.75" outlineLevel="0" r="183">
      <c r="A183" s="92" t="s">
        <v>222</v>
      </c>
      <c r="B183" s="26" t="s">
        <v>363</v>
      </c>
      <c r="C183" s="90" t="s">
        <v>313</v>
      </c>
      <c r="D183" s="114" t="s">
        <v>203</v>
      </c>
      <c r="E183" s="114" t="s">
        <v>364</v>
      </c>
      <c r="F183" s="114" t="s">
        <v>223</v>
      </c>
      <c r="G183" s="123" t="n">
        <v>0</v>
      </c>
      <c r="H183" s="107" t="n"/>
    </row>
    <row customHeight="true" ht="16.9500007629395" outlineLevel="0" r="184">
      <c r="A184" s="99" t="s">
        <v>352</v>
      </c>
      <c r="B184" s="100" t="n">
        <v>570</v>
      </c>
      <c r="C184" s="111" t="s">
        <v>313</v>
      </c>
      <c r="D184" s="112" t="s">
        <v>203</v>
      </c>
      <c r="E184" s="112" t="n"/>
      <c r="F184" s="112" t="n"/>
      <c r="G184" s="128" t="n">
        <f aca="false" ca="false" dt2D="false" dtr="false" t="normal">G189+G185</f>
        <v>240</v>
      </c>
      <c r="H184" s="129" t="n">
        <f aca="false" ca="false" dt2D="false" dtr="false" t="normal">H189+H185</f>
        <v>240</v>
      </c>
    </row>
    <row customHeight="true" hidden="true" ht="64.9499969482422" outlineLevel="0" r="185">
      <c r="A185" s="92" t="s">
        <v>365</v>
      </c>
      <c r="B185" s="26" t="n">
        <v>570</v>
      </c>
      <c r="C185" s="90" t="s">
        <v>313</v>
      </c>
      <c r="D185" s="114" t="s">
        <v>203</v>
      </c>
      <c r="E185" s="114" t="s">
        <v>366</v>
      </c>
      <c r="F185" s="114" t="n"/>
      <c r="G185" s="123" t="n">
        <f aca="false" ca="false" dt2D="false" dtr="false" t="normal">G186</f>
        <v>0</v>
      </c>
      <c r="H185" s="107" t="n"/>
    </row>
    <row customHeight="true" hidden="true" ht="52.9500007629395" outlineLevel="0" r="186">
      <c r="A186" s="64" t="s">
        <v>367</v>
      </c>
      <c r="B186" s="26" t="n">
        <v>570</v>
      </c>
      <c r="C186" s="90" t="s">
        <v>313</v>
      </c>
      <c r="D186" s="114" t="s">
        <v>203</v>
      </c>
      <c r="E186" s="114" t="s">
        <v>368</v>
      </c>
      <c r="F186" s="114" t="n"/>
      <c r="G186" s="123" t="n">
        <f aca="false" ca="false" dt2D="false" dtr="false" t="normal">G187</f>
        <v>0</v>
      </c>
      <c r="H186" s="107" t="n"/>
    </row>
    <row customHeight="true" hidden="true" ht="28.9500007629395" outlineLevel="0" r="187">
      <c r="A187" s="64" t="s">
        <v>176</v>
      </c>
      <c r="B187" s="26" t="n">
        <v>570</v>
      </c>
      <c r="C187" s="90" t="s">
        <v>313</v>
      </c>
      <c r="D187" s="114" t="s">
        <v>203</v>
      </c>
      <c r="E187" s="114" t="s">
        <v>368</v>
      </c>
      <c r="F187" s="114" t="n"/>
      <c r="G187" s="123" t="n">
        <f aca="false" ca="false" dt2D="false" dtr="false" t="normal">G188</f>
        <v>0</v>
      </c>
      <c r="H187" s="107" t="n"/>
    </row>
    <row customHeight="true" hidden="true" ht="27" outlineLevel="0" r="188">
      <c r="A188" s="92" t="s">
        <v>222</v>
      </c>
      <c r="B188" s="26" t="n">
        <v>570</v>
      </c>
      <c r="C188" s="90" t="s">
        <v>313</v>
      </c>
      <c r="D188" s="114" t="s">
        <v>203</v>
      </c>
      <c r="E188" s="114" t="s">
        <v>368</v>
      </c>
      <c r="F188" s="114" t="s">
        <v>223</v>
      </c>
      <c r="G188" s="123" t="n">
        <v>0</v>
      </c>
      <c r="H188" s="107" t="n"/>
    </row>
    <row customHeight="true" ht="24.75" outlineLevel="0" r="189">
      <c r="A189" s="92" t="s">
        <v>212</v>
      </c>
      <c r="B189" s="26" t="n">
        <v>570</v>
      </c>
      <c r="C189" s="90" t="s">
        <v>313</v>
      </c>
      <c r="D189" s="114" t="s">
        <v>203</v>
      </c>
      <c r="E189" s="114" t="s">
        <v>233</v>
      </c>
      <c r="F189" s="114" t="n"/>
      <c r="G189" s="123" t="n">
        <f aca="false" ca="false" dt2D="false" dtr="false" t="normal">G190</f>
        <v>240</v>
      </c>
      <c r="H189" s="124" t="n">
        <f aca="false" ca="false" dt2D="false" dtr="false" t="normal">H190</f>
        <v>240</v>
      </c>
    </row>
    <row customHeight="true" ht="21" outlineLevel="0" r="190">
      <c r="A190" s="92" t="s">
        <v>358</v>
      </c>
      <c r="B190" s="26" t="n">
        <v>570</v>
      </c>
      <c r="C190" s="90" t="s">
        <v>313</v>
      </c>
      <c r="D190" s="114" t="s">
        <v>203</v>
      </c>
      <c r="E190" s="114" t="s">
        <v>359</v>
      </c>
      <c r="F190" s="114" t="n"/>
      <c r="G190" s="123" t="n">
        <f aca="false" ca="false" dt2D="false" dtr="false" t="normal">G191+G193</f>
        <v>240</v>
      </c>
      <c r="H190" s="124" t="n">
        <f aca="false" ca="false" dt2D="false" dtr="false" t="normal">H191+H193</f>
        <v>240</v>
      </c>
    </row>
    <row customHeight="true" ht="24.75" outlineLevel="0" r="191">
      <c r="A191" s="92" t="s">
        <v>360</v>
      </c>
      <c r="B191" s="26" t="n">
        <v>570</v>
      </c>
      <c r="C191" s="90" t="s">
        <v>313</v>
      </c>
      <c r="D191" s="114" t="s">
        <v>203</v>
      </c>
      <c r="E191" s="114" t="s">
        <v>361</v>
      </c>
      <c r="F191" s="114" t="n"/>
      <c r="G191" s="123" t="n">
        <f aca="false" ca="false" dt2D="false" dtr="false" t="normal">G192</f>
        <v>240</v>
      </c>
      <c r="H191" s="124" t="n">
        <f aca="false" ca="false" dt2D="false" dtr="false" t="normal">H192</f>
        <v>240</v>
      </c>
    </row>
    <row customHeight="true" ht="27.75" outlineLevel="0" r="192">
      <c r="A192" s="92" t="s">
        <v>222</v>
      </c>
      <c r="B192" s="26" t="n">
        <v>570</v>
      </c>
      <c r="C192" s="90" t="s">
        <v>313</v>
      </c>
      <c r="D192" s="114" t="s">
        <v>203</v>
      </c>
      <c r="E192" s="114" t="s">
        <v>361</v>
      </c>
      <c r="F192" s="114" t="s">
        <v>223</v>
      </c>
      <c r="G192" s="123" t="n">
        <v>240</v>
      </c>
      <c r="H192" s="107" t="n">
        <v>240</v>
      </c>
    </row>
    <row customHeight="true" hidden="true" ht="24" outlineLevel="0" r="193">
      <c r="A193" s="92" t="s">
        <v>369</v>
      </c>
      <c r="B193" s="26" t="n">
        <v>570</v>
      </c>
      <c r="C193" s="90" t="s">
        <v>313</v>
      </c>
      <c r="D193" s="114" t="s">
        <v>203</v>
      </c>
      <c r="E193" s="114" t="s">
        <v>370</v>
      </c>
      <c r="F193" s="114" t="n"/>
      <c r="G193" s="123" t="n">
        <f aca="false" ca="false" dt2D="false" dtr="false" t="normal">G194</f>
        <v>0</v>
      </c>
      <c r="H193" s="107" t="n"/>
    </row>
    <row customHeight="true" hidden="true" ht="27.75" outlineLevel="0" r="194">
      <c r="A194" s="92" t="s">
        <v>222</v>
      </c>
      <c r="B194" s="26" t="n">
        <v>570</v>
      </c>
      <c r="C194" s="90" t="s">
        <v>313</v>
      </c>
      <c r="D194" s="114" t="s">
        <v>203</v>
      </c>
      <c r="E194" s="114" t="s">
        <v>370</v>
      </c>
      <c r="F194" s="114" t="s">
        <v>223</v>
      </c>
      <c r="G194" s="123" t="n">
        <f aca="false" ca="false" dt2D="false" dtr="false" t="normal">250+10-260</f>
        <v>0</v>
      </c>
      <c r="H194" s="107" t="n"/>
    </row>
    <row customHeight="true" ht="19.5" outlineLevel="0" r="195">
      <c r="A195" s="99" t="s">
        <v>371</v>
      </c>
      <c r="B195" s="100" t="n">
        <v>570</v>
      </c>
      <c r="C195" s="111" t="s">
        <v>313</v>
      </c>
      <c r="D195" s="112" t="s">
        <v>205</v>
      </c>
      <c r="E195" s="112" t="n"/>
      <c r="F195" s="112" t="n"/>
      <c r="G195" s="128" t="n">
        <f aca="false" ca="false" dt2D="false" dtr="false" t="normal">G196+G208</f>
        <v>260.7</v>
      </c>
      <c r="H195" s="129" t="n">
        <f aca="false" ca="false" dt2D="false" dtr="false" t="normal">H204</f>
        <v>45</v>
      </c>
    </row>
    <row customHeight="true" hidden="true" ht="45.75" outlineLevel="0" r="196">
      <c r="A196" s="92" t="s">
        <v>335</v>
      </c>
      <c r="B196" s="26" t="n">
        <v>570</v>
      </c>
      <c r="C196" s="90" t="s">
        <v>313</v>
      </c>
      <c r="D196" s="114" t="s">
        <v>205</v>
      </c>
      <c r="E196" s="114" t="s">
        <v>336</v>
      </c>
      <c r="F196" s="114" t="n"/>
      <c r="G196" s="123" t="n">
        <f aca="false" ca="false" dt2D="false" dtr="false" t="normal">G197+G204+G200</f>
        <v>260.7</v>
      </c>
      <c r="H196" s="107" t="n"/>
    </row>
    <row customHeight="true" hidden="true" ht="0.75" outlineLevel="0" r="197">
      <c r="A197" s="92" t="s">
        <v>372</v>
      </c>
      <c r="B197" s="26" t="n">
        <v>570</v>
      </c>
      <c r="C197" s="90" t="s">
        <v>313</v>
      </c>
      <c r="D197" s="114" t="s">
        <v>205</v>
      </c>
      <c r="E197" s="114" t="s">
        <v>348</v>
      </c>
      <c r="F197" s="114" t="n"/>
      <c r="G197" s="123" t="n">
        <f aca="false" ca="false" dt2D="false" dtr="false" t="normal">G198</f>
        <v>0</v>
      </c>
      <c r="H197" s="107" t="n"/>
    </row>
    <row customHeight="true" hidden="true" ht="28.5" outlineLevel="0" r="198">
      <c r="A198" s="92" t="s">
        <v>373</v>
      </c>
      <c r="B198" s="26" t="n">
        <v>570</v>
      </c>
      <c r="C198" s="90" t="s">
        <v>313</v>
      </c>
      <c r="D198" s="114" t="s">
        <v>205</v>
      </c>
      <c r="E198" s="114" t="s">
        <v>350</v>
      </c>
      <c r="F198" s="114" t="n"/>
      <c r="G198" s="123" t="n">
        <f aca="false" ca="false" dt2D="false" dtr="false" t="normal">G199</f>
        <v>0</v>
      </c>
      <c r="H198" s="107" t="n"/>
    </row>
    <row customHeight="true" hidden="true" ht="22.5" outlineLevel="0" r="199">
      <c r="A199" s="92" t="s">
        <v>229</v>
      </c>
      <c r="B199" s="26" t="n">
        <v>570</v>
      </c>
      <c r="C199" s="90" t="s">
        <v>313</v>
      </c>
      <c r="D199" s="114" t="s">
        <v>205</v>
      </c>
      <c r="E199" s="114" t="s">
        <v>350</v>
      </c>
      <c r="F199" s="114" t="s">
        <v>230</v>
      </c>
      <c r="G199" s="123" t="n">
        <v>0</v>
      </c>
      <c r="H199" s="107" t="n"/>
    </row>
    <row customHeight="true" hidden="true" ht="42.75" outlineLevel="0" r="200">
      <c r="A200" s="92" t="s">
        <v>374</v>
      </c>
      <c r="B200" s="26" t="n">
        <v>570</v>
      </c>
      <c r="C200" s="90" t="s">
        <v>313</v>
      </c>
      <c r="D200" s="114" t="s">
        <v>205</v>
      </c>
      <c r="E200" s="114" t="s">
        <v>375</v>
      </c>
      <c r="F200" s="114" t="n"/>
      <c r="G200" s="123" t="n">
        <f aca="false" ca="false" dt2D="false" dtr="false" t="normal">G201</f>
        <v>0</v>
      </c>
      <c r="H200" s="107" t="n"/>
    </row>
    <row customHeight="true" hidden="true" ht="46.5" outlineLevel="0" r="201">
      <c r="A201" s="92" t="s">
        <v>376</v>
      </c>
      <c r="B201" s="26" t="n">
        <v>570</v>
      </c>
      <c r="C201" s="90" t="s">
        <v>313</v>
      </c>
      <c r="D201" s="114" t="s">
        <v>205</v>
      </c>
      <c r="E201" s="114" t="s">
        <v>377</v>
      </c>
      <c r="F201" s="114" t="n"/>
      <c r="G201" s="123" t="n">
        <f aca="false" ca="false" dt2D="false" dtr="false" t="normal">G203</f>
        <v>0</v>
      </c>
      <c r="H201" s="107" t="n"/>
    </row>
    <row customHeight="true" hidden="true" ht="46.5" outlineLevel="0" r="202">
      <c r="A202" s="64" t="s">
        <v>171</v>
      </c>
      <c r="B202" s="26" t="n">
        <f aca="false" ca="false" dt2D="false" dtr="false" t="normal">B201</f>
        <v>570</v>
      </c>
      <c r="C202" s="90" t="str">
        <f aca="false" ca="false" dt2D="false" dtr="false" t="normal">C201</f>
        <v>05</v>
      </c>
      <c r="D202" s="114" t="str">
        <f aca="false" ca="false" dt2D="false" dtr="false" t="normal">D201</f>
        <v>02</v>
      </c>
      <c r="E202" s="114" t="str">
        <f aca="false" ca="false" dt2D="false" dtr="false" t="normal">E201</f>
        <v>32.4.00.89240</v>
      </c>
      <c r="F202" s="114" t="n"/>
      <c r="G202" s="123" t="n">
        <v>0</v>
      </c>
      <c r="H202" s="107" t="n"/>
    </row>
    <row customHeight="true" hidden="true" ht="28.5" outlineLevel="0" r="203">
      <c r="A203" s="92" t="s">
        <v>222</v>
      </c>
      <c r="B203" s="26" t="n">
        <v>570</v>
      </c>
      <c r="C203" s="90" t="s">
        <v>313</v>
      </c>
      <c r="D203" s="114" t="s">
        <v>205</v>
      </c>
      <c r="E203" s="114" t="s">
        <v>377</v>
      </c>
      <c r="F203" s="114" t="s">
        <v>223</v>
      </c>
      <c r="G203" s="123" t="n">
        <v>0</v>
      </c>
      <c r="H203" s="107" t="n"/>
    </row>
    <row customFormat="true" customHeight="true" ht="42" outlineLevel="0" r="204" s="0">
      <c r="A204" s="92" t="s">
        <v>378</v>
      </c>
      <c r="B204" s="26" t="n">
        <v>570</v>
      </c>
      <c r="C204" s="90" t="s">
        <v>313</v>
      </c>
      <c r="D204" s="114" t="s">
        <v>205</v>
      </c>
      <c r="E204" s="114" t="s">
        <v>379</v>
      </c>
      <c r="F204" s="114" t="n"/>
      <c r="G204" s="123" t="n">
        <f aca="false" ca="false" dt2D="false" dtr="false" t="normal">G205</f>
        <v>260.7</v>
      </c>
      <c r="H204" s="124" t="n">
        <f aca="false" ca="false" dt2D="false" dtr="false" t="normal">H205</f>
        <v>45</v>
      </c>
    </row>
    <row customFormat="true" customHeight="true" ht="54.75" outlineLevel="0" r="205" s="0">
      <c r="A205" s="92" t="s">
        <v>380</v>
      </c>
      <c r="B205" s="26" t="n">
        <v>570</v>
      </c>
      <c r="C205" s="90" t="s">
        <v>313</v>
      </c>
      <c r="D205" s="114" t="s">
        <v>205</v>
      </c>
      <c r="E205" s="114" t="s">
        <v>379</v>
      </c>
      <c r="F205" s="114" t="n"/>
      <c r="G205" s="123" t="n">
        <f aca="false" ca="false" dt2D="false" dtr="false" t="normal">G207</f>
        <v>260.7</v>
      </c>
      <c r="H205" s="124" t="n">
        <f aca="false" ca="false" dt2D="false" dtr="false" t="normal">H207</f>
        <v>45</v>
      </c>
    </row>
    <row customFormat="true" customHeight="true" ht="71.0999984741211" outlineLevel="0" r="206" s="0">
      <c r="A206" s="64" t="s">
        <v>381</v>
      </c>
      <c r="B206" s="26" t="n">
        <f aca="false" ca="false" dt2D="false" dtr="false" t="normal">B205</f>
        <v>570</v>
      </c>
      <c r="C206" s="90" t="str">
        <f aca="false" ca="false" dt2D="false" dtr="false" t="normal">C205</f>
        <v>05</v>
      </c>
      <c r="D206" s="114" t="str">
        <f aca="false" ca="false" dt2D="false" dtr="false" t="normal">D205</f>
        <v>02</v>
      </c>
      <c r="E206" s="114" t="s">
        <v>382</v>
      </c>
      <c r="F206" s="114" t="n"/>
      <c r="G206" s="123" t="n">
        <v>260.7</v>
      </c>
      <c r="H206" s="107" t="n">
        <v>45</v>
      </c>
    </row>
    <row customFormat="true" customHeight="true" ht="34.5" outlineLevel="0" r="207" s="0">
      <c r="A207" s="92" t="s">
        <v>222</v>
      </c>
      <c r="B207" s="26" t="n">
        <v>570</v>
      </c>
      <c r="C207" s="90" t="s">
        <v>313</v>
      </c>
      <c r="D207" s="114" t="s">
        <v>205</v>
      </c>
      <c r="E207" s="114" t="s">
        <v>382</v>
      </c>
      <c r="F207" s="114" t="s">
        <v>223</v>
      </c>
      <c r="G207" s="123" t="n">
        <f aca="false" ca="false" dt2D="false" dtr="false" t="normal">G206</f>
        <v>260.7</v>
      </c>
      <c r="H207" s="124" t="n">
        <f aca="false" ca="false" dt2D="false" dtr="false" t="normal">H206</f>
        <v>45</v>
      </c>
    </row>
    <row hidden="true" ht="13.8000001907349" outlineLevel="0" r="208">
      <c r="A208" s="92" t="s">
        <v>212</v>
      </c>
      <c r="B208" s="26" t="n">
        <v>570</v>
      </c>
      <c r="C208" s="90" t="s">
        <v>313</v>
      </c>
      <c r="D208" s="114" t="s">
        <v>205</v>
      </c>
      <c r="E208" s="114" t="s">
        <v>233</v>
      </c>
      <c r="F208" s="114" t="n"/>
      <c r="G208" s="123" t="n">
        <f aca="false" ca="false" dt2D="false" dtr="false" t="normal">G209</f>
        <v>0</v>
      </c>
      <c r="H208" s="107" t="n"/>
    </row>
    <row customHeight="true" hidden="true" ht="27" outlineLevel="0" r="209">
      <c r="A209" s="92" t="s">
        <v>383</v>
      </c>
      <c r="B209" s="26" t="n">
        <v>570</v>
      </c>
      <c r="C209" s="90" t="s">
        <v>313</v>
      </c>
      <c r="D209" s="114" t="s">
        <v>205</v>
      </c>
      <c r="E209" s="114" t="s">
        <v>384</v>
      </c>
      <c r="F209" s="114" t="n"/>
      <c r="G209" s="136" t="n">
        <f aca="false" ca="false" dt2D="false" dtr="false" t="normal">G210</f>
        <v>0</v>
      </c>
      <c r="H209" s="107" t="n"/>
    </row>
    <row hidden="true" ht="26.3999996185303" outlineLevel="0" r="210">
      <c r="A210" s="92" t="s">
        <v>222</v>
      </c>
      <c r="B210" s="26" t="n">
        <v>570</v>
      </c>
      <c r="C210" s="90" t="s">
        <v>313</v>
      </c>
      <c r="D210" s="114" t="s">
        <v>205</v>
      </c>
      <c r="E210" s="114" t="s">
        <v>384</v>
      </c>
      <c r="F210" s="114" t="s">
        <v>223</v>
      </c>
      <c r="G210" s="136" t="n">
        <v>0</v>
      </c>
      <c r="H210" s="107" t="n"/>
    </row>
    <row ht="13.8000001907349" outlineLevel="0" r="211">
      <c r="A211" s="99" t="s">
        <v>385</v>
      </c>
      <c r="B211" s="100" t="n">
        <v>570</v>
      </c>
      <c r="C211" s="111" t="s">
        <v>313</v>
      </c>
      <c r="D211" s="112" t="s">
        <v>287</v>
      </c>
      <c r="E211" s="112" t="n"/>
      <c r="F211" s="112" t="n"/>
      <c r="G211" s="128" t="n">
        <f aca="false" ca="false" dt2D="false" dtr="false" t="normal">G212+G223</f>
        <v>17991.699999999997</v>
      </c>
      <c r="H211" s="129" t="n">
        <f aca="false" ca="false" dt2D="false" dtr="false" t="normal">H212+H223</f>
        <v>17390.1</v>
      </c>
    </row>
    <row customHeight="true" ht="57.75" outlineLevel="0" r="212">
      <c r="A212" s="92" t="s">
        <v>386</v>
      </c>
      <c r="B212" s="26" t="n">
        <v>570</v>
      </c>
      <c r="C212" s="90" t="s">
        <v>313</v>
      </c>
      <c r="D212" s="114" t="s">
        <v>287</v>
      </c>
      <c r="E212" s="114" t="s">
        <v>336</v>
      </c>
      <c r="F212" s="114" t="n"/>
      <c r="G212" s="123" t="n">
        <f aca="false" ca="false" dt2D="false" dtr="false" t="normal">G214</f>
        <v>14233.699999999999</v>
      </c>
      <c r="H212" s="124" t="n">
        <f aca="false" ca="false" dt2D="false" dtr="false" t="normal">H214</f>
        <v>13764.3</v>
      </c>
    </row>
    <row customHeight="true" ht="0.75" outlineLevel="0" r="213">
      <c r="A213" s="92" t="s">
        <v>347</v>
      </c>
      <c r="B213" s="26" t="n">
        <v>570</v>
      </c>
      <c r="C213" s="90" t="s">
        <v>313</v>
      </c>
      <c r="D213" s="114" t="s">
        <v>287</v>
      </c>
      <c r="E213" s="114" t="s">
        <v>348</v>
      </c>
      <c r="F213" s="114" t="n"/>
      <c r="G213" s="123" t="n">
        <v>0</v>
      </c>
      <c r="H213" s="107" t="n"/>
    </row>
    <row customHeight="true" ht="74.25" outlineLevel="0" r="214">
      <c r="A214" s="92" t="s">
        <v>387</v>
      </c>
      <c r="B214" s="26" t="n">
        <v>570</v>
      </c>
      <c r="C214" s="90" t="s">
        <v>313</v>
      </c>
      <c r="D214" s="114" t="s">
        <v>287</v>
      </c>
      <c r="E214" s="114" t="s">
        <v>336</v>
      </c>
      <c r="F214" s="114" t="n"/>
      <c r="G214" s="123" t="n">
        <f aca="false" ca="false" dt2D="false" dtr="false" t="normal">G215+G216+G217+G218+G219+G220+G221</f>
        <v>14233.699999999999</v>
      </c>
      <c r="H214" s="124" t="n">
        <f aca="false" ca="false" dt2D="false" dtr="false" t="normal">H215+H216+H217+H218+H219+H220+H221</f>
        <v>13764.3</v>
      </c>
    </row>
    <row customHeight="true" ht="74.25" outlineLevel="0" r="215">
      <c r="A215" s="92" t="s">
        <v>139</v>
      </c>
      <c r="B215" s="26" t="n">
        <f aca="false" ca="false" dt2D="false" dtr="false" t="normal">B213</f>
        <v>570</v>
      </c>
      <c r="C215" s="90" t="str">
        <f aca="false" ca="false" dt2D="false" dtr="false" t="normal">C213</f>
        <v>05</v>
      </c>
      <c r="D215" s="114" t="str">
        <f aca="false" ca="false" dt2D="false" dtr="false" t="normal">D213</f>
        <v>03</v>
      </c>
      <c r="E215" s="114" t="s">
        <v>388</v>
      </c>
      <c r="F215" s="114" t="n"/>
      <c r="G215" s="123" t="n">
        <v>389.1</v>
      </c>
      <c r="H215" s="107" t="n">
        <v>370.9</v>
      </c>
    </row>
    <row customHeight="true" ht="17.25" outlineLevel="0" r="216">
      <c r="A216" s="64" t="s">
        <v>166</v>
      </c>
      <c r="B216" s="26" t="n">
        <f aca="false" ca="false" dt2D="false" dtr="false" t="normal">B214</f>
        <v>570</v>
      </c>
      <c r="C216" s="90" t="str">
        <f aca="false" ca="false" dt2D="false" dtr="false" t="normal">C214</f>
        <v>05</v>
      </c>
      <c r="D216" s="114" t="str">
        <f aca="false" ca="false" dt2D="false" dtr="false" t="normal">D214</f>
        <v>03</v>
      </c>
      <c r="E216" s="114" t="s">
        <v>388</v>
      </c>
      <c r="F216" s="114" t="n"/>
      <c r="G216" s="123" t="n">
        <f aca="false" ca="false" dt2D="false" dtr="false" t="normal">446.2+380</f>
        <v>826.2</v>
      </c>
      <c r="H216" s="107" t="n">
        <v>817</v>
      </c>
    </row>
    <row customHeight="true" ht="20.25" outlineLevel="0" r="217">
      <c r="A217" s="64" t="s">
        <v>167</v>
      </c>
      <c r="B217" s="26" t="n">
        <f aca="false" ca="false" dt2D="false" dtr="false" t="normal">B214</f>
        <v>570</v>
      </c>
      <c r="C217" s="90" t="str">
        <f aca="false" ca="false" dt2D="false" dtr="false" t="normal">C214</f>
        <v>05</v>
      </c>
      <c r="D217" s="114" t="str">
        <f aca="false" ca="false" dt2D="false" dtr="false" t="normal">D214</f>
        <v>03</v>
      </c>
      <c r="E217" s="114" t="s">
        <v>388</v>
      </c>
      <c r="F217" s="114" t="n"/>
      <c r="G217" s="123" t="n">
        <f aca="false" ca="false" dt2D="false" dtr="false" t="normal">5351.7-500</f>
        <v>4851.7</v>
      </c>
      <c r="H217" s="107" t="n">
        <v>4425.3</v>
      </c>
    </row>
    <row customHeight="true" ht="26.25" outlineLevel="0" r="218">
      <c r="A218" s="64" t="s">
        <v>389</v>
      </c>
      <c r="B218" s="26" t="n">
        <v>570</v>
      </c>
      <c r="C218" s="90" t="s">
        <v>313</v>
      </c>
      <c r="D218" s="114" t="s">
        <v>287</v>
      </c>
      <c r="E218" s="114" t="s">
        <v>388</v>
      </c>
      <c r="F218" s="114" t="n"/>
      <c r="G218" s="123" t="n">
        <f aca="false" ca="false" dt2D="false" dtr="false" t="normal">4591.2+600.2-1765.1</f>
        <v>3426.2999999999997</v>
      </c>
      <c r="H218" s="107" t="n">
        <v>3426.3</v>
      </c>
    </row>
    <row customHeight="true" ht="44.25" outlineLevel="0" r="219">
      <c r="A219" s="64" t="s">
        <v>390</v>
      </c>
      <c r="B219" s="26" t="n">
        <v>570</v>
      </c>
      <c r="C219" s="90" t="s">
        <v>313</v>
      </c>
      <c r="D219" s="114" t="s">
        <v>287</v>
      </c>
      <c r="E219" s="114" t="s">
        <v>388</v>
      </c>
      <c r="F219" s="114" t="n"/>
      <c r="G219" s="123" t="n">
        <f aca="false" ca="false" dt2D="false" dtr="false" t="normal">5191.4-600.2-1440.8</f>
        <v>3150.3999999999996</v>
      </c>
      <c r="H219" s="107" t="n">
        <v>3150.4</v>
      </c>
    </row>
    <row customHeight="true" ht="31.9500007629395" outlineLevel="0" r="220">
      <c r="A220" s="64" t="s">
        <v>391</v>
      </c>
      <c r="B220" s="26" t="n">
        <v>570</v>
      </c>
      <c r="C220" s="90" t="s">
        <v>313</v>
      </c>
      <c r="D220" s="114" t="s">
        <v>287</v>
      </c>
      <c r="E220" s="114" t="s">
        <v>388</v>
      </c>
      <c r="F220" s="114" t="n"/>
      <c r="G220" s="123" t="n">
        <v>630.5</v>
      </c>
      <c r="H220" s="107" t="n">
        <v>614.9</v>
      </c>
    </row>
    <row customHeight="true" ht="31.9500007629395" outlineLevel="0" r="221">
      <c r="A221" s="64" t="s">
        <v>392</v>
      </c>
      <c r="B221" s="26" t="n">
        <v>570</v>
      </c>
      <c r="C221" s="90" t="s">
        <v>313</v>
      </c>
      <c r="D221" s="114" t="s">
        <v>287</v>
      </c>
      <c r="E221" s="114" t="s">
        <v>388</v>
      </c>
      <c r="F221" s="114" t="n"/>
      <c r="G221" s="123" t="n">
        <v>959.5</v>
      </c>
      <c r="H221" s="107" t="n">
        <v>959.5</v>
      </c>
    </row>
    <row customHeight="true" ht="31.9500007629395" outlineLevel="0" r="222">
      <c r="A222" s="64" t="s">
        <v>222</v>
      </c>
      <c r="B222" s="26" t="n">
        <v>571</v>
      </c>
      <c r="C222" s="90" t="s">
        <v>313</v>
      </c>
      <c r="D222" s="114" t="s">
        <v>287</v>
      </c>
      <c r="E222" s="114" t="s">
        <v>388</v>
      </c>
      <c r="F222" s="114" t="s">
        <v>223</v>
      </c>
      <c r="G222" s="123" t="n">
        <f aca="false" ca="false" dt2D="false" dtr="false" t="normal">G215+G216+G217+G218+G219+G220+G221</f>
        <v>14233.699999999999</v>
      </c>
      <c r="H222" s="124" t="n">
        <f aca="false" ca="false" dt2D="false" dtr="false" t="normal">H215+H216+H217+H218+H219+H220+H221</f>
        <v>13764.3</v>
      </c>
    </row>
    <row customHeight="true" ht="16.9500007629395" outlineLevel="0" r="223">
      <c r="A223" s="92" t="s">
        <v>212</v>
      </c>
      <c r="B223" s="26" t="n">
        <v>570</v>
      </c>
      <c r="C223" s="90" t="s">
        <v>313</v>
      </c>
      <c r="D223" s="114" t="s">
        <v>287</v>
      </c>
      <c r="E223" s="114" t="s">
        <v>233</v>
      </c>
      <c r="F223" s="114" t="n"/>
      <c r="G223" s="135" t="n">
        <f aca="false" ca="false" dt2D="false" dtr="false" t="normal">G224+G226+G228+G230+G232</f>
        <v>3758</v>
      </c>
      <c r="H223" s="107" t="n">
        <f aca="false" ca="false" dt2D="false" dtr="false" t="normal">H224+H226+H228+H230+H232</f>
        <v>3625.7999999999997</v>
      </c>
    </row>
    <row customHeight="true" ht="17.25" outlineLevel="0" r="224">
      <c r="A224" s="92" t="s">
        <v>393</v>
      </c>
      <c r="B224" s="26" t="n">
        <v>570</v>
      </c>
      <c r="C224" s="90" t="s">
        <v>313</v>
      </c>
      <c r="D224" s="114" t="s">
        <v>287</v>
      </c>
      <c r="E224" s="114" t="s">
        <v>394</v>
      </c>
      <c r="F224" s="114" t="n"/>
      <c r="G224" s="135" t="n">
        <f aca="false" ca="false" dt2D="false" dtr="false" t="normal">G225</f>
        <v>320.1</v>
      </c>
      <c r="H224" s="107" t="n">
        <f aca="false" ca="false" dt2D="false" dtr="false" t="normal">H225</f>
        <v>263.5</v>
      </c>
    </row>
    <row customHeight="true" ht="30.75" outlineLevel="0" r="225">
      <c r="A225" s="92" t="s">
        <v>222</v>
      </c>
      <c r="B225" s="26" t="n">
        <v>570</v>
      </c>
      <c r="C225" s="90" t="s">
        <v>313</v>
      </c>
      <c r="D225" s="114" t="s">
        <v>287</v>
      </c>
      <c r="E225" s="114" t="s">
        <v>394</v>
      </c>
      <c r="F225" s="114" t="s">
        <v>223</v>
      </c>
      <c r="G225" s="135" t="n">
        <f aca="false" ca="false" dt2D="false" dtr="false" t="normal">500-296+210+6.1-100</f>
        <v>320.1</v>
      </c>
      <c r="H225" s="107" t="n">
        <v>263.5</v>
      </c>
    </row>
    <row customHeight="true" ht="28.2000007629395" outlineLevel="0" r="226">
      <c r="A226" s="92" t="s">
        <v>395</v>
      </c>
      <c r="B226" s="26" t="n">
        <v>570</v>
      </c>
      <c r="C226" s="90" t="s">
        <v>313</v>
      </c>
      <c r="D226" s="114" t="s">
        <v>287</v>
      </c>
      <c r="E226" s="114" t="s">
        <v>396</v>
      </c>
      <c r="F226" s="114" t="n"/>
      <c r="G226" s="135" t="n">
        <f aca="false" ca="false" dt2D="false" dtr="false" t="normal">G227</f>
        <v>2483</v>
      </c>
      <c r="H226" s="107" t="n">
        <f aca="false" ca="false" dt2D="false" dtr="false" t="normal">H227</f>
        <v>2420.2</v>
      </c>
    </row>
    <row customHeight="true" ht="25.9500007629395" outlineLevel="0" r="227">
      <c r="A227" s="92" t="s">
        <v>222</v>
      </c>
      <c r="B227" s="26" t="n">
        <v>570</v>
      </c>
      <c r="C227" s="90" t="s">
        <v>313</v>
      </c>
      <c r="D227" s="114" t="s">
        <v>287</v>
      </c>
      <c r="E227" s="114" t="s">
        <v>396</v>
      </c>
      <c r="F227" s="114" t="s">
        <v>223</v>
      </c>
      <c r="G227" s="135" t="n">
        <f aca="false" ca="false" dt2D="false" dtr="false" t="normal">2483</f>
        <v>2483</v>
      </c>
      <c r="H227" s="107" t="n">
        <v>2420.2</v>
      </c>
    </row>
    <row customHeight="true" ht="39" outlineLevel="0" r="228">
      <c r="A228" s="92" t="s">
        <v>397</v>
      </c>
      <c r="B228" s="26" t="n">
        <v>570</v>
      </c>
      <c r="C228" s="90" t="s">
        <v>313</v>
      </c>
      <c r="D228" s="114" t="s">
        <v>287</v>
      </c>
      <c r="E228" s="114" t="s">
        <v>398</v>
      </c>
      <c r="F228" s="114" t="n"/>
      <c r="G228" s="135" t="n">
        <f aca="false" ca="false" dt2D="false" dtr="false" t="normal">G229</f>
        <v>289.9</v>
      </c>
      <c r="H228" s="107" t="n">
        <f aca="false" ca="false" dt2D="false" dtr="false" t="normal">H229</f>
        <v>289.9</v>
      </c>
    </row>
    <row customHeight="true" ht="32.25" outlineLevel="0" r="229">
      <c r="A229" s="92" t="s">
        <v>222</v>
      </c>
      <c r="B229" s="26" t="n">
        <v>570</v>
      </c>
      <c r="C229" s="90" t="s">
        <v>313</v>
      </c>
      <c r="D229" s="114" t="s">
        <v>287</v>
      </c>
      <c r="E229" s="114" t="s">
        <v>398</v>
      </c>
      <c r="F229" s="114" t="s">
        <v>223</v>
      </c>
      <c r="G229" s="135" t="n">
        <f aca="false" ca="false" dt2D="false" dtr="false" t="normal">296-6.1</f>
        <v>289.9</v>
      </c>
      <c r="H229" s="107" t="n">
        <v>289.9</v>
      </c>
    </row>
    <row customHeight="true" ht="43.5" outlineLevel="0" r="230">
      <c r="A230" s="137" t="s">
        <v>399</v>
      </c>
      <c r="B230" s="42" t="n">
        <v>570</v>
      </c>
      <c r="C230" s="138" t="s">
        <v>313</v>
      </c>
      <c r="D230" s="138" t="s">
        <v>287</v>
      </c>
      <c r="E230" s="138" t="s">
        <v>400</v>
      </c>
      <c r="F230" s="139" t="n"/>
      <c r="G230" s="135" t="n">
        <f aca="false" ca="false" dt2D="false" dtr="false" t="normal">G231</f>
        <v>490</v>
      </c>
      <c r="H230" s="107" t="n">
        <f aca="false" ca="false" dt2D="false" dtr="false" t="normal">H231</f>
        <v>477.2</v>
      </c>
    </row>
    <row customHeight="true" ht="30" outlineLevel="0" r="231">
      <c r="A231" s="137" t="s">
        <v>222</v>
      </c>
      <c r="B231" s="42" t="n">
        <v>570</v>
      </c>
      <c r="C231" s="138" t="s">
        <v>313</v>
      </c>
      <c r="D231" s="138" t="s">
        <v>287</v>
      </c>
      <c r="E231" s="138" t="s">
        <v>400</v>
      </c>
      <c r="F231" s="138" t="s">
        <v>223</v>
      </c>
      <c r="G231" s="135" t="n">
        <f aca="false" ca="false" dt2D="false" dtr="false" t="normal">490</f>
        <v>490</v>
      </c>
      <c r="H231" s="107" t="n">
        <v>477.2</v>
      </c>
    </row>
    <row customHeight="true" ht="37.7999992370605" outlineLevel="0" r="232">
      <c r="A232" s="137" t="s">
        <v>401</v>
      </c>
      <c r="B232" s="42" t="n">
        <v>570</v>
      </c>
      <c r="C232" s="138" t="s">
        <v>313</v>
      </c>
      <c r="D232" s="138" t="s">
        <v>287</v>
      </c>
      <c r="E232" s="138" t="s">
        <v>402</v>
      </c>
      <c r="F232" s="138" t="n"/>
      <c r="G232" s="135" t="n">
        <f aca="false" ca="false" dt2D="false" dtr="false" t="normal">G233</f>
        <v>175</v>
      </c>
      <c r="H232" s="107" t="n">
        <f aca="false" ca="false" dt2D="false" dtr="false" t="normal">H233</f>
        <v>175</v>
      </c>
    </row>
    <row customHeight="true" ht="30" outlineLevel="0" r="233">
      <c r="A233" s="137" t="s">
        <v>222</v>
      </c>
      <c r="B233" s="42" t="n">
        <v>570</v>
      </c>
      <c r="C233" s="138" t="s">
        <v>313</v>
      </c>
      <c r="D233" s="138" t="s">
        <v>287</v>
      </c>
      <c r="E233" s="138" t="s">
        <v>402</v>
      </c>
      <c r="F233" s="138" t="s">
        <v>223</v>
      </c>
      <c r="G233" s="135" t="n">
        <v>175</v>
      </c>
      <c r="H233" s="107" t="n">
        <v>175</v>
      </c>
    </row>
    <row customHeight="true" ht="24.8999996185303" outlineLevel="0" r="234">
      <c r="A234" s="99" t="s">
        <v>403</v>
      </c>
      <c r="B234" s="100" t="n">
        <v>570</v>
      </c>
      <c r="C234" s="111" t="s">
        <v>313</v>
      </c>
      <c r="D234" s="112" t="s">
        <v>313</v>
      </c>
      <c r="E234" s="112" t="n"/>
      <c r="F234" s="112" t="n"/>
      <c r="G234" s="140" t="n">
        <f aca="false" ca="false" dt2D="false" dtr="false" t="normal">G235</f>
        <v>359.6</v>
      </c>
      <c r="H234" s="104" t="n">
        <f aca="false" ca="false" dt2D="false" dtr="false" t="normal">H235</f>
        <v>272.8</v>
      </c>
    </row>
    <row customHeight="true" ht="18.75" outlineLevel="0" r="235">
      <c r="A235" s="92" t="s">
        <v>212</v>
      </c>
      <c r="B235" s="26" t="n">
        <v>570</v>
      </c>
      <c r="C235" s="90" t="s">
        <v>313</v>
      </c>
      <c r="D235" s="114" t="s">
        <v>313</v>
      </c>
      <c r="E235" s="114" t="s">
        <v>233</v>
      </c>
      <c r="F235" s="114" t="n"/>
      <c r="G235" s="135" t="n">
        <f aca="false" ca="false" dt2D="false" dtr="false" t="normal">G236</f>
        <v>359.6</v>
      </c>
      <c r="H235" s="107" t="n">
        <f aca="false" ca="false" dt2D="false" dtr="false" t="normal">H236</f>
        <v>272.8</v>
      </c>
    </row>
    <row customHeight="true" ht="32.25" outlineLevel="0" r="236">
      <c r="A236" s="92" t="s">
        <v>179</v>
      </c>
      <c r="B236" s="26" t="n">
        <v>570</v>
      </c>
      <c r="C236" s="90" t="s">
        <v>313</v>
      </c>
      <c r="D236" s="114" t="s">
        <v>313</v>
      </c>
      <c r="E236" s="114" t="s">
        <v>404</v>
      </c>
      <c r="F236" s="114" t="n"/>
      <c r="G236" s="135" t="n">
        <f aca="false" ca="false" dt2D="false" dtr="false" t="normal">G237</f>
        <v>359.6</v>
      </c>
      <c r="H236" s="107" t="n">
        <f aca="false" ca="false" dt2D="false" dtr="false" t="normal">H237</f>
        <v>272.8</v>
      </c>
    </row>
    <row customHeight="true" ht="17.25" outlineLevel="0" r="237">
      <c r="A237" s="92" t="s">
        <v>229</v>
      </c>
      <c r="B237" s="26" t="n">
        <v>570</v>
      </c>
      <c r="C237" s="90" t="s">
        <v>313</v>
      </c>
      <c r="D237" s="114" t="s">
        <v>313</v>
      </c>
      <c r="E237" s="114" t="s">
        <v>404</v>
      </c>
      <c r="F237" s="114" t="s">
        <v>230</v>
      </c>
      <c r="G237" s="135" t="n">
        <v>359.6</v>
      </c>
      <c r="H237" s="107" t="n">
        <v>272.8</v>
      </c>
    </row>
    <row customHeight="true" hidden="true" ht="37.5" outlineLevel="0" r="238">
      <c r="A238" s="92" t="s">
        <v>405</v>
      </c>
      <c r="B238" s="26" t="n">
        <v>570</v>
      </c>
      <c r="C238" s="90" t="s">
        <v>313</v>
      </c>
      <c r="D238" s="114" t="s">
        <v>287</v>
      </c>
      <c r="E238" s="114" t="s">
        <v>406</v>
      </c>
      <c r="F238" s="114" t="n"/>
      <c r="G238" s="135" t="n">
        <f aca="false" ca="false" dt2D="false" dtr="false" t="normal">G239</f>
        <v>361.9</v>
      </c>
      <c r="H238" s="107" t="n"/>
    </row>
    <row customHeight="true" hidden="true" ht="27.75" outlineLevel="0" r="239">
      <c r="A239" s="92" t="s">
        <v>222</v>
      </c>
      <c r="B239" s="26" t="n">
        <v>570</v>
      </c>
      <c r="C239" s="90" t="s">
        <v>313</v>
      </c>
      <c r="D239" s="114" t="s">
        <v>287</v>
      </c>
      <c r="E239" s="114" t="s">
        <v>406</v>
      </c>
      <c r="F239" s="114" t="n"/>
      <c r="G239" s="135" t="n">
        <v>361.9</v>
      </c>
      <c r="H239" s="107" t="n"/>
    </row>
    <row customHeight="true" hidden="true" ht="46.5" outlineLevel="0" r="240">
      <c r="A240" s="92" t="s">
        <v>397</v>
      </c>
      <c r="B240" s="26" t="n">
        <v>570</v>
      </c>
      <c r="C240" s="90" t="s">
        <v>313</v>
      </c>
      <c r="D240" s="114" t="s">
        <v>287</v>
      </c>
      <c r="E240" s="114" t="s">
        <v>407</v>
      </c>
      <c r="F240" s="114" t="n"/>
      <c r="G240" s="135" t="n">
        <f aca="false" ca="false" dt2D="false" dtr="false" t="normal">G241</f>
        <v>40.7</v>
      </c>
      <c r="H240" s="107" t="n"/>
    </row>
    <row customHeight="true" hidden="true" ht="31.5" outlineLevel="0" r="241">
      <c r="A241" s="92" t="s">
        <v>222</v>
      </c>
      <c r="B241" s="26" t="n">
        <v>570</v>
      </c>
      <c r="C241" s="90" t="s">
        <v>313</v>
      </c>
      <c r="D241" s="114" t="s">
        <v>287</v>
      </c>
      <c r="E241" s="114" t="s">
        <v>407</v>
      </c>
      <c r="F241" s="114" t="n"/>
      <c r="G241" s="135" t="n">
        <v>40.7</v>
      </c>
      <c r="H241" s="107" t="n"/>
    </row>
    <row ht="13.8000001907349" outlineLevel="0" r="242">
      <c r="A242" s="94" t="s">
        <v>408</v>
      </c>
      <c r="B242" s="95" t="n">
        <v>570</v>
      </c>
      <c r="C242" s="108" t="s">
        <v>241</v>
      </c>
      <c r="D242" s="109" t="n"/>
      <c r="E242" s="109" t="n"/>
      <c r="F242" s="109" t="n"/>
      <c r="G242" s="141" t="n">
        <f aca="false" ca="false" dt2D="false" dtr="false" t="normal">G243</f>
        <v>110</v>
      </c>
      <c r="H242" s="127" t="n">
        <f aca="false" ca="false" dt2D="false" dtr="false" t="normal">H243</f>
        <v>110</v>
      </c>
    </row>
    <row customHeight="true" ht="14.6999998092651" outlineLevel="0" r="243">
      <c r="A243" s="99" t="s">
        <v>409</v>
      </c>
      <c r="B243" s="100" t="n">
        <v>570</v>
      </c>
      <c r="C243" s="111" t="s">
        <v>241</v>
      </c>
      <c r="D243" s="112" t="s">
        <v>241</v>
      </c>
      <c r="E243" s="112" t="n"/>
      <c r="F243" s="112" t="n"/>
      <c r="G243" s="128" t="n">
        <f aca="false" ca="false" dt2D="false" dtr="false" t="normal">G244</f>
        <v>110</v>
      </c>
      <c r="H243" s="129" t="n">
        <f aca="false" ca="false" dt2D="false" dtr="false" t="normal">H244</f>
        <v>110</v>
      </c>
    </row>
    <row customHeight="true" ht="14.1000003814697" outlineLevel="0" r="244">
      <c r="A244" s="92" t="s">
        <v>212</v>
      </c>
      <c r="B244" s="26" t="n">
        <v>570</v>
      </c>
      <c r="C244" s="90" t="s">
        <v>241</v>
      </c>
      <c r="D244" s="114" t="s">
        <v>241</v>
      </c>
      <c r="E244" s="114" t="s">
        <v>233</v>
      </c>
      <c r="F244" s="114" t="n"/>
      <c r="G244" s="115" t="n">
        <f aca="false" ca="false" dt2D="false" dtr="false" t="normal">G245</f>
        <v>110</v>
      </c>
      <c r="H244" s="107" t="n">
        <f aca="false" ca="false" dt2D="false" dtr="false" t="normal">H245</f>
        <v>110</v>
      </c>
    </row>
    <row customHeight="true" ht="25.3500003814697" outlineLevel="0" r="245">
      <c r="A245" s="92" t="s">
        <v>410</v>
      </c>
      <c r="B245" s="26" t="n">
        <v>570</v>
      </c>
      <c r="C245" s="90" t="s">
        <v>241</v>
      </c>
      <c r="D245" s="114" t="s">
        <v>241</v>
      </c>
      <c r="E245" s="114" t="s">
        <v>411</v>
      </c>
      <c r="F245" s="114" t="n"/>
      <c r="G245" s="115" t="n">
        <f aca="false" ca="false" dt2D="false" dtr="false" t="normal">G247+G248</f>
        <v>110</v>
      </c>
      <c r="H245" s="107" t="n">
        <f aca="false" ca="false" dt2D="false" dtr="false" t="normal">H247+H248</f>
        <v>110</v>
      </c>
    </row>
    <row customHeight="true" ht="18.75" outlineLevel="0" r="246">
      <c r="A246" s="92" t="s">
        <v>412</v>
      </c>
      <c r="B246" s="26" t="n">
        <v>570</v>
      </c>
      <c r="C246" s="90" t="s">
        <v>241</v>
      </c>
      <c r="D246" s="114" t="s">
        <v>241</v>
      </c>
      <c r="E246" s="114" t="s">
        <v>413</v>
      </c>
      <c r="F246" s="114" t="n"/>
      <c r="G246" s="115" t="n">
        <f aca="false" ca="false" dt2D="false" dtr="false" t="normal">G245</f>
        <v>110</v>
      </c>
      <c r="H246" s="107" t="n">
        <f aca="false" ca="false" dt2D="false" dtr="false" t="normal">H245</f>
        <v>110</v>
      </c>
    </row>
    <row customHeight="true" ht="31.5" outlineLevel="0" r="247">
      <c r="A247" s="92" t="s">
        <v>222</v>
      </c>
      <c r="B247" s="26" t="n">
        <v>570</v>
      </c>
      <c r="C247" s="90" t="s">
        <v>241</v>
      </c>
      <c r="D247" s="114" t="s">
        <v>241</v>
      </c>
      <c r="E247" s="114" t="s">
        <v>413</v>
      </c>
      <c r="F247" s="114" t="s">
        <v>223</v>
      </c>
      <c r="G247" s="115" t="n">
        <v>110</v>
      </c>
      <c r="H247" s="107" t="n">
        <v>110</v>
      </c>
    </row>
    <row customHeight="true" hidden="true" ht="27" outlineLevel="0" r="248">
      <c r="A248" s="92" t="s">
        <v>305</v>
      </c>
      <c r="B248" s="26" t="n">
        <v>570</v>
      </c>
      <c r="C248" s="90" t="s">
        <v>241</v>
      </c>
      <c r="D248" s="114" t="s">
        <v>241</v>
      </c>
      <c r="E248" s="114" t="s">
        <v>413</v>
      </c>
      <c r="F248" s="114" t="s">
        <v>306</v>
      </c>
      <c r="G248" s="115" t="n"/>
      <c r="H248" s="107" t="n"/>
    </row>
    <row ht="13.8000001907349" outlineLevel="0" r="249">
      <c r="A249" s="94" t="s">
        <v>414</v>
      </c>
      <c r="B249" s="95" t="n">
        <v>570</v>
      </c>
      <c r="C249" s="108" t="s">
        <v>299</v>
      </c>
      <c r="D249" s="109" t="n"/>
      <c r="E249" s="109" t="n"/>
      <c r="F249" s="109" t="n"/>
      <c r="G249" s="98" t="n">
        <f aca="false" ca="false" dt2D="false" dtr="false" t="normal">G250</f>
        <v>3123.5</v>
      </c>
      <c r="H249" s="110" t="n">
        <f aca="false" ca="false" dt2D="false" dtr="false" t="normal">H250</f>
        <v>3123.3999999999996</v>
      </c>
    </row>
    <row customHeight="true" ht="14.25" outlineLevel="0" r="250">
      <c r="A250" s="99" t="s">
        <v>415</v>
      </c>
      <c r="B250" s="100" t="n">
        <v>570</v>
      </c>
      <c r="C250" s="142" t="s">
        <v>299</v>
      </c>
      <c r="D250" s="142" t="s">
        <v>203</v>
      </c>
      <c r="E250" s="142" t="n"/>
      <c r="F250" s="142" t="n"/>
      <c r="G250" s="103" t="n">
        <f aca="false" ca="false" dt2D="false" dtr="false" t="normal">G251</f>
        <v>3123.5</v>
      </c>
      <c r="H250" s="104" t="n">
        <f aca="false" ca="false" dt2D="false" dtr="false" t="normal">H251</f>
        <v>3123.3999999999996</v>
      </c>
    </row>
    <row customHeight="true" ht="56.4000015258789" outlineLevel="0" r="251">
      <c r="A251" s="92" t="s">
        <v>218</v>
      </c>
      <c r="B251" s="26" t="n">
        <v>570</v>
      </c>
      <c r="C251" s="90" t="s">
        <v>299</v>
      </c>
      <c r="D251" s="114" t="s">
        <v>203</v>
      </c>
      <c r="E251" s="114" t="s">
        <v>219</v>
      </c>
      <c r="F251" s="122" t="n"/>
      <c r="G251" s="115" t="n">
        <f aca="false" ca="false" dt2D="false" dtr="false" t="normal">G252</f>
        <v>3123.5</v>
      </c>
      <c r="H251" s="107" t="n">
        <f aca="false" ca="false" dt2D="false" dtr="false" t="normal">H252</f>
        <v>3123.3999999999996</v>
      </c>
    </row>
    <row customHeight="true" ht="67.5" outlineLevel="0" r="252">
      <c r="A252" s="92" t="s">
        <v>220</v>
      </c>
      <c r="B252" s="26" t="n">
        <v>570</v>
      </c>
      <c r="C252" s="90" t="s">
        <v>299</v>
      </c>
      <c r="D252" s="114" t="s">
        <v>203</v>
      </c>
      <c r="E252" s="114" t="s">
        <v>219</v>
      </c>
      <c r="F252" s="122" t="n"/>
      <c r="G252" s="115" t="n">
        <f aca="false" ca="false" dt2D="false" dtr="false" t="normal">G255+G287</f>
        <v>3123.5</v>
      </c>
      <c r="H252" s="107" t="n">
        <f aca="false" ca="false" dt2D="false" dtr="false" t="normal">H255+H287</f>
        <v>3123.3999999999996</v>
      </c>
    </row>
    <row customHeight="true" ht="31.2000007629395" outlineLevel="0" r="253">
      <c r="A253" s="92" t="s">
        <v>416</v>
      </c>
      <c r="B253" s="26" t="n">
        <v>570</v>
      </c>
      <c r="C253" s="90" t="s">
        <v>299</v>
      </c>
      <c r="D253" s="114" t="s">
        <v>203</v>
      </c>
      <c r="E253" s="114" t="s">
        <v>417</v>
      </c>
      <c r="F253" s="122" t="n"/>
      <c r="G253" s="115" t="n">
        <f aca="false" ca="false" dt2D="false" dtr="false" t="normal">1969.8+8.4</f>
        <v>1978.2</v>
      </c>
      <c r="H253" s="107" t="n">
        <f aca="false" ca="false" dt2D="false" dtr="false" t="normal">H255</f>
        <v>1978.1</v>
      </c>
    </row>
    <row customHeight="true" ht="30" outlineLevel="0" r="254">
      <c r="A254" s="64" t="s">
        <v>418</v>
      </c>
      <c r="B254" s="26" t="n">
        <f aca="false" ca="false" dt2D="false" dtr="false" t="normal">B253</f>
        <v>570</v>
      </c>
      <c r="C254" s="90" t="str">
        <f aca="false" ca="false" dt2D="false" dtr="false" t="normal">C253</f>
        <v>10</v>
      </c>
      <c r="D254" s="114" t="str">
        <f aca="false" ca="false" dt2D="false" dtr="false" t="normal">D253</f>
        <v>01</v>
      </c>
      <c r="E254" s="114" t="s">
        <v>419</v>
      </c>
      <c r="F254" s="122" t="n"/>
      <c r="G254" s="115" t="n">
        <f aca="false" ca="false" dt2D="false" dtr="false" t="normal">1140.4+4.9</f>
        <v>1145.3000000000002</v>
      </c>
      <c r="H254" s="107" t="n">
        <f aca="false" ca="false" dt2D="false" dtr="false" t="normal">H287</f>
        <v>1145.3</v>
      </c>
    </row>
    <row customHeight="true" ht="18" outlineLevel="0" r="255">
      <c r="A255" s="92" t="s">
        <v>305</v>
      </c>
      <c r="B255" s="26" t="n">
        <v>570</v>
      </c>
      <c r="C255" s="90" t="s">
        <v>299</v>
      </c>
      <c r="D255" s="114" t="s">
        <v>203</v>
      </c>
      <c r="E255" s="114" t="s">
        <v>417</v>
      </c>
      <c r="F255" s="122" t="s">
        <v>306</v>
      </c>
      <c r="G255" s="115" t="n">
        <f aca="false" ca="false" dt2D="false" dtr="false" t="normal">1969.8+8.4</f>
        <v>1978.2</v>
      </c>
      <c r="H255" s="107" t="n">
        <v>1978.1</v>
      </c>
    </row>
    <row customHeight="true" hidden="true" ht="21.75" outlineLevel="0" r="256">
      <c r="A256" s="92" t="s">
        <v>420</v>
      </c>
      <c r="B256" s="26" t="n">
        <v>570</v>
      </c>
      <c r="C256" s="90" t="s">
        <v>299</v>
      </c>
      <c r="D256" s="114" t="s">
        <v>287</v>
      </c>
      <c r="E256" s="114" t="n"/>
      <c r="F256" s="114" t="n"/>
      <c r="G256" s="143" t="n">
        <f aca="false" ca="false" dt2D="false" dtr="false" t="normal">G265</f>
        <v>0</v>
      </c>
      <c r="H256" s="144" t="n"/>
    </row>
    <row customHeight="true" hidden="true" ht="6" outlineLevel="0" r="257">
      <c r="A257" s="92" t="s">
        <v>421</v>
      </c>
      <c r="B257" s="26" t="n">
        <v>570</v>
      </c>
      <c r="C257" s="90" t="s">
        <v>299</v>
      </c>
      <c r="D257" s="114" t="s">
        <v>287</v>
      </c>
      <c r="E257" s="114" t="s">
        <v>315</v>
      </c>
      <c r="F257" s="114" t="n"/>
      <c r="G257" s="143" t="n">
        <f aca="false" ca="false" dt2D="false" dtr="false" t="normal">G258</f>
        <v>0</v>
      </c>
      <c r="H257" s="144" t="n"/>
    </row>
    <row customHeight="true" hidden="true" ht="42" outlineLevel="0" r="258">
      <c r="A258" s="92" t="s">
        <v>422</v>
      </c>
      <c r="B258" s="26" t="n">
        <v>570</v>
      </c>
      <c r="C258" s="90" t="s">
        <v>299</v>
      </c>
      <c r="D258" s="114" t="s">
        <v>287</v>
      </c>
      <c r="E258" s="114" t="s">
        <v>423</v>
      </c>
      <c r="F258" s="114" t="n"/>
      <c r="G258" s="115" t="n">
        <f aca="false" ca="false" dt2D="false" dtr="false" t="normal">G259</f>
        <v>0</v>
      </c>
      <c r="H258" s="144" t="n"/>
    </row>
    <row customHeight="true" hidden="true" ht="33.75" outlineLevel="0" r="259">
      <c r="A259" s="92" t="s">
        <v>222</v>
      </c>
      <c r="B259" s="26" t="n">
        <v>570</v>
      </c>
      <c r="C259" s="90" t="s">
        <v>299</v>
      </c>
      <c r="D259" s="114" t="s">
        <v>287</v>
      </c>
      <c r="E259" s="114" t="s">
        <v>423</v>
      </c>
      <c r="F259" s="114" t="s">
        <v>223</v>
      </c>
      <c r="G259" s="115" t="n">
        <v>0</v>
      </c>
      <c r="H259" s="144" t="n"/>
    </row>
    <row customHeight="true" hidden="true" ht="39" outlineLevel="0" r="260">
      <c r="A260" s="92" t="s">
        <v>424</v>
      </c>
      <c r="B260" s="26" t="n">
        <v>570</v>
      </c>
      <c r="C260" s="90" t="s">
        <v>299</v>
      </c>
      <c r="D260" s="114" t="s">
        <v>287</v>
      </c>
      <c r="E260" s="114" t="s">
        <v>248</v>
      </c>
      <c r="F260" s="114" t="n"/>
      <c r="G260" s="115" t="n">
        <f aca="false" ca="false" dt2D="false" dtr="false" t="normal">G261+G263</f>
        <v>0</v>
      </c>
      <c r="H260" s="144" t="n"/>
    </row>
    <row customHeight="true" hidden="true" ht="39" outlineLevel="0" r="261">
      <c r="A261" s="92" t="s">
        <v>425</v>
      </c>
      <c r="B261" s="26" t="n">
        <v>570</v>
      </c>
      <c r="C261" s="90" t="s">
        <v>299</v>
      </c>
      <c r="D261" s="114" t="s">
        <v>287</v>
      </c>
      <c r="E261" s="114" t="s">
        <v>426</v>
      </c>
      <c r="F261" s="114" t="n"/>
      <c r="G261" s="115" t="n">
        <f aca="false" ca="false" dt2D="false" dtr="false" t="normal">G262</f>
        <v>0</v>
      </c>
      <c r="H261" s="144" t="n"/>
    </row>
    <row customHeight="true" hidden="true" ht="41.25" outlineLevel="0" r="262">
      <c r="A262" s="92" t="s">
        <v>305</v>
      </c>
      <c r="B262" s="26" t="n">
        <v>570</v>
      </c>
      <c r="C262" s="90" t="s">
        <v>299</v>
      </c>
      <c r="D262" s="114" t="s">
        <v>287</v>
      </c>
      <c r="E262" s="114" t="s">
        <v>426</v>
      </c>
      <c r="F262" s="114" t="s">
        <v>306</v>
      </c>
      <c r="G262" s="115" t="n">
        <v>0</v>
      </c>
      <c r="H262" s="144" t="n"/>
    </row>
    <row customHeight="true" hidden="true" ht="33.75" outlineLevel="0" r="263">
      <c r="A263" s="92" t="s">
        <v>249</v>
      </c>
      <c r="B263" s="26" t="n">
        <v>570</v>
      </c>
      <c r="C263" s="90" t="s">
        <v>299</v>
      </c>
      <c r="D263" s="114" t="s">
        <v>287</v>
      </c>
      <c r="E263" s="114" t="s">
        <v>250</v>
      </c>
      <c r="F263" s="114" t="n"/>
      <c r="G263" s="115" t="n">
        <f aca="false" ca="false" dt2D="false" dtr="false" t="normal">G264</f>
        <v>0</v>
      </c>
      <c r="H263" s="144" t="n"/>
    </row>
    <row customHeight="true" hidden="true" ht="39" outlineLevel="0" r="264">
      <c r="A264" s="92" t="s">
        <v>305</v>
      </c>
      <c r="B264" s="26" t="n">
        <v>570</v>
      </c>
      <c r="C264" s="90" t="s">
        <v>299</v>
      </c>
      <c r="D264" s="114" t="s">
        <v>287</v>
      </c>
      <c r="E264" s="114" t="s">
        <v>250</v>
      </c>
      <c r="F264" s="114" t="s">
        <v>306</v>
      </c>
      <c r="G264" s="115" t="n">
        <v>0</v>
      </c>
      <c r="H264" s="144" t="n"/>
    </row>
    <row customHeight="true" hidden="true" ht="29.25" outlineLevel="0" r="265">
      <c r="A265" s="92" t="s">
        <v>267</v>
      </c>
      <c r="B265" s="26" t="n">
        <v>570</v>
      </c>
      <c r="C265" s="90" t="s">
        <v>299</v>
      </c>
      <c r="D265" s="114" t="s">
        <v>287</v>
      </c>
      <c r="E265" s="114" t="s">
        <v>268</v>
      </c>
      <c r="F265" s="114" t="n"/>
      <c r="G265" s="143" t="n">
        <f aca="false" ca="false" dt2D="false" dtr="false" t="normal">G266</f>
        <v>0</v>
      </c>
      <c r="H265" s="144" t="n"/>
    </row>
    <row customHeight="true" hidden="true" ht="65.25" outlineLevel="0" r="266">
      <c r="A266" s="92" t="s">
        <v>427</v>
      </c>
      <c r="B266" s="26" t="n">
        <v>570</v>
      </c>
      <c r="C266" s="90" t="s">
        <v>299</v>
      </c>
      <c r="D266" s="114" t="s">
        <v>287</v>
      </c>
      <c r="E266" s="114" t="s">
        <v>428</v>
      </c>
      <c r="F266" s="114" t="n"/>
      <c r="G266" s="143" t="n">
        <f aca="false" ca="false" dt2D="false" dtr="false" t="normal">G267</f>
        <v>0</v>
      </c>
      <c r="H266" s="144" t="n"/>
    </row>
    <row customHeight="true" hidden="true" ht="21.75" outlineLevel="0" r="267">
      <c r="A267" s="92" t="s">
        <v>305</v>
      </c>
      <c r="B267" s="26" t="n">
        <v>570</v>
      </c>
      <c r="C267" s="90" t="s">
        <v>299</v>
      </c>
      <c r="D267" s="114" t="s">
        <v>287</v>
      </c>
      <c r="E267" s="114" t="s">
        <v>428</v>
      </c>
      <c r="F267" s="114" t="s">
        <v>306</v>
      </c>
      <c r="G267" s="143" t="n">
        <v>0</v>
      </c>
      <c r="H267" s="144" t="n"/>
    </row>
    <row customHeight="true" hidden="true" ht="21.75" outlineLevel="0" r="268">
      <c r="A268" s="92" t="s">
        <v>429</v>
      </c>
      <c r="B268" s="26" t="n">
        <v>570</v>
      </c>
      <c r="C268" s="90" t="s">
        <v>299</v>
      </c>
      <c r="D268" s="114" t="s">
        <v>232</v>
      </c>
      <c r="E268" s="114" t="n"/>
      <c r="F268" s="114" t="n"/>
      <c r="G268" s="143" t="n">
        <f aca="false" ca="false" dt2D="false" dtr="false" t="normal">G269+G286</f>
        <v>1145.3000000000002</v>
      </c>
      <c r="H268" s="144" t="n"/>
    </row>
    <row customHeight="true" hidden="true" ht="19.5" outlineLevel="0" r="269">
      <c r="A269" s="92" t="s">
        <v>212</v>
      </c>
      <c r="B269" s="26" t="n">
        <v>570</v>
      </c>
      <c r="C269" s="90" t="s">
        <v>299</v>
      </c>
      <c r="D269" s="114" t="s">
        <v>232</v>
      </c>
      <c r="E269" s="114" t="s">
        <v>233</v>
      </c>
      <c r="F269" s="114" t="n"/>
      <c r="G269" s="115" t="n">
        <f aca="false" ca="false" dt2D="false" dtr="false" t="normal">G270</f>
        <v>0</v>
      </c>
      <c r="H269" s="144" t="n"/>
    </row>
    <row customHeight="true" hidden="true" ht="81" outlineLevel="0" r="270">
      <c r="A270" s="92" t="s">
        <v>430</v>
      </c>
      <c r="B270" s="26" t="n">
        <v>570</v>
      </c>
      <c r="C270" s="90" t="s">
        <v>299</v>
      </c>
      <c r="D270" s="114" t="s">
        <v>232</v>
      </c>
      <c r="E270" s="114" t="s">
        <v>431</v>
      </c>
      <c r="F270" s="114" t="n"/>
      <c r="G270" s="143" t="n">
        <f aca="false" ca="false" dt2D="false" dtr="false" t="normal">G271</f>
        <v>0</v>
      </c>
      <c r="H270" s="144" t="n"/>
    </row>
    <row customHeight="true" hidden="true" ht="31.5" outlineLevel="0" r="271">
      <c r="A271" s="92" t="s">
        <v>222</v>
      </c>
      <c r="B271" s="26" t="n">
        <v>570</v>
      </c>
      <c r="C271" s="90" t="s">
        <v>299</v>
      </c>
      <c r="D271" s="114" t="s">
        <v>232</v>
      </c>
      <c r="E271" s="114" t="s">
        <v>431</v>
      </c>
      <c r="F271" s="114" t="s">
        <v>223</v>
      </c>
      <c r="G271" s="143" t="n">
        <v>0</v>
      </c>
      <c r="H271" s="144" t="n"/>
    </row>
    <row customHeight="true" hidden="true" ht="0.75" outlineLevel="0" r="272">
      <c r="A272" s="64" t="s">
        <v>267</v>
      </c>
      <c r="B272" s="26" t="n">
        <v>570</v>
      </c>
      <c r="C272" s="90" t="s">
        <v>299</v>
      </c>
      <c r="D272" s="114" t="s">
        <v>287</v>
      </c>
      <c r="E272" s="114" t="s">
        <v>233</v>
      </c>
      <c r="F272" s="114" t="n"/>
      <c r="G272" s="143" t="n">
        <f aca="false" ca="false" dt2D="false" dtr="false" t="normal">G277+G273+G275</f>
        <v>0</v>
      </c>
      <c r="H272" s="144" t="n"/>
    </row>
    <row hidden="true" ht="79.1999969482422" outlineLevel="0" r="273">
      <c r="A273" s="64" t="s">
        <v>108</v>
      </c>
      <c r="B273" s="26" t="n">
        <v>610</v>
      </c>
      <c r="C273" s="90" t="s">
        <v>299</v>
      </c>
      <c r="D273" s="114" t="s">
        <v>287</v>
      </c>
      <c r="E273" s="114" t="s">
        <v>431</v>
      </c>
      <c r="F273" s="114" t="n"/>
      <c r="G273" s="143" t="n">
        <f aca="false" ca="false" dt2D="false" dtr="false" t="normal">G274</f>
        <v>0</v>
      </c>
      <c r="H273" s="144" t="n"/>
    </row>
    <row hidden="true" ht="26.3999996185303" outlineLevel="0" r="274">
      <c r="A274" s="92" t="s">
        <v>222</v>
      </c>
      <c r="B274" s="26" t="n">
        <v>610</v>
      </c>
      <c r="C274" s="90" t="s">
        <v>299</v>
      </c>
      <c r="D274" s="114" t="s">
        <v>287</v>
      </c>
      <c r="E274" s="114" t="s">
        <v>431</v>
      </c>
      <c r="F274" s="114" t="s">
        <v>223</v>
      </c>
      <c r="G274" s="143" t="n">
        <v>0</v>
      </c>
      <c r="H274" s="144" t="n"/>
    </row>
    <row hidden="true" ht="79.1999969482422" outlineLevel="0" r="275">
      <c r="A275" s="92" t="s">
        <v>432</v>
      </c>
      <c r="B275" s="26" t="n">
        <v>610</v>
      </c>
      <c r="C275" s="90" t="s">
        <v>299</v>
      </c>
      <c r="D275" s="114" t="s">
        <v>287</v>
      </c>
      <c r="E275" s="114" t="s">
        <v>433</v>
      </c>
      <c r="F275" s="114" t="n"/>
      <c r="G275" s="143" t="n">
        <f aca="false" ca="false" dt2D="false" dtr="false" t="normal">G276</f>
        <v>0</v>
      </c>
      <c r="H275" s="144" t="n"/>
    </row>
    <row hidden="true" ht="26.3999996185303" outlineLevel="0" r="276">
      <c r="A276" s="92" t="s">
        <v>222</v>
      </c>
      <c r="B276" s="26" t="n">
        <v>610</v>
      </c>
      <c r="C276" s="90" t="s">
        <v>299</v>
      </c>
      <c r="D276" s="114" t="s">
        <v>287</v>
      </c>
      <c r="E276" s="114" t="s">
        <v>433</v>
      </c>
      <c r="F276" s="114" t="s">
        <v>223</v>
      </c>
      <c r="G276" s="143" t="n">
        <v>0</v>
      </c>
      <c r="H276" s="144" t="n"/>
    </row>
    <row hidden="true" ht="13.8000001907349" outlineLevel="0" r="277">
      <c r="A277" s="92" t="s">
        <v>434</v>
      </c>
      <c r="B277" s="26" t="n">
        <v>570</v>
      </c>
      <c r="C277" s="90" t="s">
        <v>299</v>
      </c>
      <c r="D277" s="114" t="s">
        <v>287</v>
      </c>
      <c r="E277" s="114" t="s">
        <v>435</v>
      </c>
      <c r="F277" s="114" t="n"/>
      <c r="G277" s="115" t="n">
        <f aca="false" ca="false" dt2D="false" dtr="false" t="normal">G278</f>
        <v>0</v>
      </c>
      <c r="H277" s="144" t="n"/>
    </row>
    <row hidden="true" ht="26.3999996185303" outlineLevel="0" r="278">
      <c r="A278" s="92" t="s">
        <v>436</v>
      </c>
      <c r="B278" s="26" t="n">
        <v>570</v>
      </c>
      <c r="C278" s="90" t="s">
        <v>299</v>
      </c>
      <c r="D278" s="114" t="s">
        <v>287</v>
      </c>
      <c r="E278" s="114" t="s">
        <v>437</v>
      </c>
      <c r="F278" s="114" t="n"/>
      <c r="G278" s="115" t="n">
        <f aca="false" ca="false" dt2D="false" dtr="false" t="normal">G279</f>
        <v>0</v>
      </c>
      <c r="H278" s="144" t="n"/>
    </row>
    <row hidden="true" ht="13.8000001907349" outlineLevel="0" r="279">
      <c r="A279" s="92" t="s">
        <v>305</v>
      </c>
      <c r="B279" s="26" t="n">
        <v>570</v>
      </c>
      <c r="C279" s="90" t="s">
        <v>299</v>
      </c>
      <c r="D279" s="114" t="s">
        <v>287</v>
      </c>
      <c r="E279" s="114" t="s">
        <v>437</v>
      </c>
      <c r="F279" s="114" t="s">
        <v>306</v>
      </c>
      <c r="G279" s="143" t="n">
        <v>0</v>
      </c>
      <c r="H279" s="144" t="n"/>
    </row>
    <row hidden="true" ht="13.8000001907349" outlineLevel="0" r="280">
      <c r="A280" s="92" t="s">
        <v>438</v>
      </c>
      <c r="B280" s="26" t="n">
        <v>570</v>
      </c>
      <c r="C280" s="90" t="s">
        <v>247</v>
      </c>
      <c r="D280" s="114" t="n"/>
      <c r="E280" s="114" t="n"/>
      <c r="F280" s="114" t="n"/>
      <c r="G280" s="143" t="n">
        <f aca="false" ca="false" dt2D="false" dtr="false" t="normal">G281</f>
        <v>0</v>
      </c>
      <c r="H280" s="144" t="n"/>
    </row>
    <row hidden="true" ht="13.8000001907349" outlineLevel="0" r="281">
      <c r="A281" s="92" t="s">
        <v>439</v>
      </c>
      <c r="B281" s="26" t="n">
        <v>570</v>
      </c>
      <c r="C281" s="90" t="s">
        <v>247</v>
      </c>
      <c r="D281" s="114" t="s">
        <v>203</v>
      </c>
      <c r="E281" s="114" t="n"/>
      <c r="F281" s="114" t="n"/>
      <c r="G281" s="143" t="n">
        <f aca="false" ca="false" dt2D="false" dtr="false" t="normal">G282</f>
        <v>0</v>
      </c>
      <c r="H281" s="144" t="n"/>
    </row>
    <row hidden="true" ht="13.8000001907349" outlineLevel="0" r="282">
      <c r="A282" s="145" t="s">
        <v>212</v>
      </c>
      <c r="B282" s="26" t="n">
        <v>570</v>
      </c>
      <c r="C282" s="90" t="s">
        <v>247</v>
      </c>
      <c r="D282" s="114" t="s">
        <v>203</v>
      </c>
      <c r="E282" s="114" t="s">
        <v>233</v>
      </c>
      <c r="F282" s="114" t="n"/>
      <c r="G282" s="143" t="n">
        <f aca="false" ca="false" dt2D="false" dtr="false" t="normal">G284</f>
        <v>0</v>
      </c>
      <c r="H282" s="144" t="n"/>
    </row>
    <row hidden="true" ht="26.3999996185303" outlineLevel="0" r="283">
      <c r="A283" s="92" t="s">
        <v>440</v>
      </c>
      <c r="B283" s="26" t="n">
        <v>570</v>
      </c>
      <c r="C283" s="90" t="s">
        <v>247</v>
      </c>
      <c r="D283" s="114" t="s">
        <v>203</v>
      </c>
      <c r="E283" s="114" t="s">
        <v>411</v>
      </c>
      <c r="F283" s="114" t="n"/>
      <c r="G283" s="143" t="n">
        <f aca="false" ca="false" dt2D="false" dtr="false" t="normal">G284</f>
        <v>0</v>
      </c>
      <c r="H283" s="144" t="n"/>
    </row>
    <row hidden="true" ht="13.8000001907349" outlineLevel="0" r="284">
      <c r="A284" s="145" t="s">
        <v>441</v>
      </c>
      <c r="B284" s="26" t="n">
        <v>570</v>
      </c>
      <c r="C284" s="90" t="s">
        <v>247</v>
      </c>
      <c r="D284" s="114" t="s">
        <v>203</v>
      </c>
      <c r="E284" s="114" t="s">
        <v>442</v>
      </c>
      <c r="F284" s="114" t="n"/>
      <c r="G284" s="143" t="n">
        <f aca="false" ca="false" dt2D="false" dtr="false" t="normal">G285</f>
        <v>0</v>
      </c>
      <c r="H284" s="144" t="n"/>
    </row>
    <row hidden="true" ht="26.3999996185303" outlineLevel="0" r="285">
      <c r="A285" s="92" t="s">
        <v>222</v>
      </c>
      <c r="B285" s="26" t="n">
        <v>570</v>
      </c>
      <c r="C285" s="114" t="s">
        <v>247</v>
      </c>
      <c r="D285" s="114" t="s">
        <v>203</v>
      </c>
      <c r="E285" s="114" t="s">
        <v>442</v>
      </c>
      <c r="F285" s="114" t="s">
        <v>223</v>
      </c>
      <c r="G285" s="143" t="n">
        <v>0</v>
      </c>
      <c r="H285" s="144" t="n"/>
    </row>
    <row customHeight="true" hidden="true" ht="80.25" outlineLevel="0" r="286">
      <c r="A286" s="92" t="s">
        <v>432</v>
      </c>
      <c r="B286" s="26" t="n">
        <v>570</v>
      </c>
      <c r="C286" s="90" t="s">
        <v>299</v>
      </c>
      <c r="D286" s="114" t="s">
        <v>232</v>
      </c>
      <c r="E286" s="114" t="s">
        <v>433</v>
      </c>
      <c r="F286" s="114" t="n"/>
      <c r="G286" s="143" t="n">
        <f aca="false" ca="false" dt2D="false" dtr="false" t="normal">G287</f>
        <v>1145.3000000000002</v>
      </c>
      <c r="H286" s="144" t="n"/>
    </row>
    <row customHeight="true" ht="15.75" outlineLevel="0" r="287">
      <c r="A287" s="92" t="str">
        <f aca="false" ca="false" dt2D="false" dtr="false" t="normal">$A$255</f>
        <v>Социальное обеспечение и иные выплаты населению</v>
      </c>
      <c r="B287" s="26" t="n">
        <v>570</v>
      </c>
      <c r="C287" s="90" t="s">
        <v>299</v>
      </c>
      <c r="D287" s="114" t="s">
        <v>203</v>
      </c>
      <c r="E287" s="114" t="s">
        <v>419</v>
      </c>
      <c r="F287" s="114" t="s">
        <v>306</v>
      </c>
      <c r="G287" s="143" t="n">
        <f aca="false" ca="false" dt2D="false" dtr="false" t="normal">1140.4+4.9</f>
        <v>1145.3000000000002</v>
      </c>
      <c r="H287" s="144" t="n">
        <v>1145.3</v>
      </c>
    </row>
  </sheetData>
  <autoFilter ref="B10:F287"/>
  <mergeCells count="12">
    <mergeCell ref="G1:H1"/>
    <mergeCell ref="G4:H4"/>
    <mergeCell ref="A3:C3"/>
    <mergeCell ref="A5:A8"/>
    <mergeCell ref="B5:B8"/>
    <mergeCell ref="A2:H2"/>
    <mergeCell ref="C5:C8"/>
    <mergeCell ref="D5:D8"/>
    <mergeCell ref="E5:E8"/>
    <mergeCell ref="F5:F8"/>
    <mergeCell ref="G5:G8"/>
    <mergeCell ref="H5:H8"/>
  </mergeCells>
  <pageMargins bottom="0.984251976013184" footer="0.511811017990112" header="0.511811017990112" left="0.748031497001648" right="0.748031497001648" top="0.984251976013184"/>
  <pageSetup fitToHeight="1" fitToWidth="1" orientation="portrait" paperHeight="297mm" paperSize="9" paperWidth="210mm" scale="69"/>
  <legacyDrawing r:id="rId1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2025-04-30T09:31:33Z</dcterms:modified>
</cp:coreProperties>
</file>